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3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4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5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6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9.xml" ContentType="application/vnd.openxmlformats-officedocument.drawing+xml"/>
  <Override PartName="/xl/charts/chart105.xml" ContentType="application/vnd.openxmlformats-officedocument.drawingml.chart+xml"/>
  <Override PartName="/xl/drawings/drawing10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11.xml" ContentType="application/vnd.openxmlformats-officedocument.drawing+xml"/>
  <Override PartName="/xl/charts/chart111.xml" ContentType="application/vnd.openxmlformats-officedocument.drawingml.chart+xml"/>
  <Override PartName="/xl/drawings/drawing12.xml" ContentType="application/vnd.openxmlformats-officedocument.drawing+xml"/>
  <Override PartName="/xl/charts/chart112.xml" ContentType="application/vnd.openxmlformats-officedocument.drawingml.chart+xml"/>
  <Override PartName="/xl/drawings/drawing13.xml" ContentType="application/vnd.openxmlformats-officedocument.drawing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14.xml" ContentType="application/vnd.openxmlformats-officedocument.drawing+xml"/>
  <Override PartName="/xl/charts/chart115.xml" ContentType="application/vnd.openxmlformats-officedocument.drawingml.chart+xml"/>
  <Override PartName="/xl/drawings/drawing15.xml" ContentType="application/vnd.openxmlformats-officedocument.drawing+xml"/>
  <Override PartName="/xl/charts/chart1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3720" yWindow="2600" windowWidth="25080" windowHeight="13920" firstSheet="6" activeTab="14"/>
  </bookViews>
  <sheets>
    <sheet name="09-18" sheetId="4" r:id="rId1"/>
    <sheet name="09-24" sheetId="5" r:id="rId2"/>
    <sheet name="10-02" sheetId="6" r:id="rId3"/>
    <sheet name="10-16" sheetId="8" r:id="rId4"/>
    <sheet name="11-13" sheetId="7" r:id="rId5"/>
    <sheet name="x44-D10" sheetId="9" r:id="rId6"/>
    <sheet name="X45" sheetId="10" r:id="rId7"/>
    <sheet name="Sheet3" sheetId="13" r:id="rId8"/>
    <sheet name="Sheet2" sheetId="11" r:id="rId9"/>
    <sheet name="All" sheetId="12" r:id="rId10"/>
    <sheet name="VPN" sheetId="14" r:id="rId11"/>
    <sheet name="CPS" sheetId="15" r:id="rId12"/>
    <sheet name="thruput " sheetId="16" r:id="rId13"/>
    <sheet name="capacity" sheetId="17" r:id="rId14"/>
    <sheet name="Sheet1" sheetId="18" r:id="rId1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" i="18" l="1"/>
  <c r="V12" i="18"/>
  <c r="V11" i="18"/>
  <c r="V10" i="18"/>
  <c r="V9" i="18"/>
  <c r="V8" i="18"/>
  <c r="V7" i="18"/>
  <c r="V5" i="18"/>
  <c r="V4" i="18"/>
  <c r="J6" i="16"/>
  <c r="J4" i="16"/>
  <c r="J3" i="16"/>
  <c r="V8" i="16"/>
  <c r="V7" i="16"/>
  <c r="V6" i="16"/>
  <c r="V5" i="16"/>
  <c r="V3" i="16"/>
  <c r="V2" i="16"/>
  <c r="K38" i="15"/>
  <c r="K37" i="15"/>
  <c r="K36" i="15"/>
  <c r="K35" i="15"/>
  <c r="K33" i="15"/>
  <c r="K32" i="15"/>
  <c r="T11" i="14"/>
  <c r="U10" i="14"/>
  <c r="T10" i="14"/>
  <c r="S10" i="14"/>
  <c r="I26" i="14"/>
  <c r="I25" i="14"/>
  <c r="I24" i="14"/>
  <c r="J9" i="17"/>
  <c r="J8" i="17"/>
  <c r="J7" i="17"/>
  <c r="J6" i="17"/>
  <c r="J5" i="17"/>
  <c r="J4" i="17"/>
  <c r="J3" i="17"/>
  <c r="J2" i="17"/>
  <c r="J11" i="12"/>
  <c r="J10" i="12"/>
  <c r="J9" i="12"/>
  <c r="J8" i="12"/>
  <c r="J7" i="12"/>
  <c r="J6" i="12"/>
  <c r="J5" i="12"/>
  <c r="J3" i="12"/>
  <c r="J2" i="16"/>
  <c r="C11" i="14"/>
  <c r="D10" i="14"/>
  <c r="C10" i="14"/>
  <c r="B10" i="14"/>
  <c r="J2" i="12"/>
  <c r="I7" i="10"/>
  <c r="H7" i="10"/>
  <c r="H5" i="10"/>
  <c r="U31" i="9"/>
  <c r="R31" i="9"/>
  <c r="O31" i="9"/>
  <c r="U30" i="9"/>
  <c r="R30" i="9"/>
  <c r="O30" i="9"/>
  <c r="U29" i="9"/>
  <c r="R29" i="9"/>
  <c r="O29" i="9"/>
  <c r="U28" i="9"/>
  <c r="R28" i="9"/>
  <c r="O28" i="9"/>
  <c r="U25" i="9"/>
  <c r="R25" i="9"/>
  <c r="O25" i="9"/>
  <c r="U24" i="9"/>
  <c r="R24" i="9"/>
  <c r="O24" i="9"/>
  <c r="U23" i="9"/>
  <c r="R23" i="9"/>
  <c r="O23" i="9"/>
  <c r="U22" i="9"/>
  <c r="R22" i="9"/>
  <c r="O22" i="9"/>
  <c r="U19" i="9"/>
  <c r="R19" i="9"/>
  <c r="O19" i="9"/>
  <c r="U18" i="9"/>
  <c r="U17" i="9"/>
  <c r="R17" i="9"/>
  <c r="O17" i="9"/>
  <c r="U16" i="9"/>
  <c r="R16" i="9"/>
  <c r="O16" i="9"/>
  <c r="X12" i="9"/>
  <c r="U12" i="9"/>
  <c r="R12" i="9"/>
  <c r="O12" i="9"/>
  <c r="X10" i="9"/>
  <c r="U10" i="9"/>
  <c r="R10" i="9"/>
  <c r="O10" i="9"/>
  <c r="X9" i="9"/>
  <c r="U9" i="9"/>
  <c r="R9" i="9"/>
  <c r="O9" i="9"/>
  <c r="X8" i="9"/>
  <c r="U8" i="9"/>
  <c r="R8" i="9"/>
  <c r="O8" i="9"/>
  <c r="J7" i="9"/>
  <c r="R18" i="9"/>
  <c r="I7" i="9"/>
  <c r="O18" i="9"/>
  <c r="X5" i="9"/>
  <c r="U5" i="9"/>
  <c r="R5" i="9"/>
  <c r="O5" i="9"/>
  <c r="I5" i="9"/>
  <c r="X4" i="9"/>
  <c r="U4" i="9"/>
  <c r="R4" i="9"/>
  <c r="O4" i="9"/>
  <c r="X3" i="9"/>
  <c r="U3" i="9"/>
  <c r="R3" i="9"/>
  <c r="O3" i="9"/>
  <c r="X2" i="9"/>
  <c r="U2" i="9"/>
  <c r="R2" i="9"/>
  <c r="O2" i="9"/>
  <c r="U31" i="8"/>
  <c r="R31" i="8"/>
  <c r="O31" i="8"/>
  <c r="U30" i="8"/>
  <c r="R30" i="8"/>
  <c r="O30" i="8"/>
  <c r="U29" i="8"/>
  <c r="R29" i="8"/>
  <c r="O29" i="8"/>
  <c r="U28" i="8"/>
  <c r="R28" i="8"/>
  <c r="O28" i="8"/>
  <c r="U25" i="8"/>
  <c r="R25" i="8"/>
  <c r="O25" i="8"/>
  <c r="U24" i="8"/>
  <c r="R24" i="8"/>
  <c r="O24" i="8"/>
  <c r="U23" i="8"/>
  <c r="R23" i="8"/>
  <c r="O23" i="8"/>
  <c r="U22" i="8"/>
  <c r="R22" i="8"/>
  <c r="O22" i="8"/>
  <c r="U19" i="8"/>
  <c r="R19" i="8"/>
  <c r="O19" i="8"/>
  <c r="U18" i="8"/>
  <c r="U17" i="8"/>
  <c r="R17" i="8"/>
  <c r="O17" i="8"/>
  <c r="U16" i="8"/>
  <c r="R16" i="8"/>
  <c r="O16" i="8"/>
  <c r="X12" i="8"/>
  <c r="U12" i="8"/>
  <c r="R12" i="8"/>
  <c r="O12" i="8"/>
  <c r="X10" i="8"/>
  <c r="U10" i="8"/>
  <c r="R10" i="8"/>
  <c r="O10" i="8"/>
  <c r="X9" i="8"/>
  <c r="U9" i="8"/>
  <c r="R9" i="8"/>
  <c r="O9" i="8"/>
  <c r="X8" i="8"/>
  <c r="U8" i="8"/>
  <c r="R8" i="8"/>
  <c r="O8" i="8"/>
  <c r="J7" i="8"/>
  <c r="R18" i="8"/>
  <c r="I7" i="8"/>
  <c r="O18" i="8"/>
  <c r="X5" i="8"/>
  <c r="U5" i="8"/>
  <c r="R5" i="8"/>
  <c r="O5" i="8"/>
  <c r="I5" i="8"/>
  <c r="X4" i="8"/>
  <c r="U4" i="8"/>
  <c r="R4" i="8"/>
  <c r="O4" i="8"/>
  <c r="X3" i="8"/>
  <c r="U3" i="8"/>
  <c r="R3" i="8"/>
  <c r="O3" i="8"/>
  <c r="X2" i="8"/>
  <c r="U2" i="8"/>
  <c r="R2" i="8"/>
  <c r="O2" i="8"/>
  <c r="U31" i="7"/>
  <c r="R31" i="7"/>
  <c r="O31" i="7"/>
  <c r="U30" i="7"/>
  <c r="R30" i="7"/>
  <c r="O30" i="7"/>
  <c r="U29" i="7"/>
  <c r="R29" i="7"/>
  <c r="O29" i="7"/>
  <c r="U28" i="7"/>
  <c r="R28" i="7"/>
  <c r="O28" i="7"/>
  <c r="U25" i="7"/>
  <c r="R25" i="7"/>
  <c r="O25" i="7"/>
  <c r="U24" i="7"/>
  <c r="R24" i="7"/>
  <c r="O24" i="7"/>
  <c r="U23" i="7"/>
  <c r="R23" i="7"/>
  <c r="O23" i="7"/>
  <c r="U22" i="7"/>
  <c r="R22" i="7"/>
  <c r="O22" i="7"/>
  <c r="U19" i="7"/>
  <c r="R19" i="7"/>
  <c r="O19" i="7"/>
  <c r="U18" i="7"/>
  <c r="U17" i="7"/>
  <c r="R17" i="7"/>
  <c r="O17" i="7"/>
  <c r="U16" i="7"/>
  <c r="R16" i="7"/>
  <c r="O16" i="7"/>
  <c r="X12" i="7"/>
  <c r="U12" i="7"/>
  <c r="R12" i="7"/>
  <c r="O12" i="7"/>
  <c r="X10" i="7"/>
  <c r="U10" i="7"/>
  <c r="R10" i="7"/>
  <c r="O10" i="7"/>
  <c r="X9" i="7"/>
  <c r="U9" i="7"/>
  <c r="R9" i="7"/>
  <c r="O9" i="7"/>
  <c r="X8" i="7"/>
  <c r="U8" i="7"/>
  <c r="R8" i="7"/>
  <c r="O8" i="7"/>
  <c r="J7" i="7"/>
  <c r="R18" i="7"/>
  <c r="I7" i="7"/>
  <c r="O18" i="7"/>
  <c r="X5" i="7"/>
  <c r="U5" i="7"/>
  <c r="R5" i="7"/>
  <c r="O5" i="7"/>
  <c r="I5" i="7"/>
  <c r="X4" i="7"/>
  <c r="U4" i="7"/>
  <c r="R4" i="7"/>
  <c r="O4" i="7"/>
  <c r="X3" i="7"/>
  <c r="U3" i="7"/>
  <c r="R3" i="7"/>
  <c r="O3" i="7"/>
  <c r="X2" i="7"/>
  <c r="U2" i="7"/>
  <c r="R2" i="7"/>
  <c r="O2" i="7"/>
  <c r="U31" i="6"/>
  <c r="R31" i="6"/>
  <c r="O31" i="6"/>
  <c r="U30" i="6"/>
  <c r="R30" i="6"/>
  <c r="O30" i="6"/>
  <c r="U29" i="6"/>
  <c r="R29" i="6"/>
  <c r="O29" i="6"/>
  <c r="U28" i="6"/>
  <c r="R28" i="6"/>
  <c r="O28" i="6"/>
  <c r="U25" i="6"/>
  <c r="R25" i="6"/>
  <c r="O25" i="6"/>
  <c r="U24" i="6"/>
  <c r="R24" i="6"/>
  <c r="O24" i="6"/>
  <c r="U23" i="6"/>
  <c r="R23" i="6"/>
  <c r="O23" i="6"/>
  <c r="U22" i="6"/>
  <c r="R22" i="6"/>
  <c r="O22" i="6"/>
  <c r="U19" i="6"/>
  <c r="R19" i="6"/>
  <c r="O19" i="6"/>
  <c r="U18" i="6"/>
  <c r="U17" i="6"/>
  <c r="R17" i="6"/>
  <c r="O17" i="6"/>
  <c r="U16" i="6"/>
  <c r="R16" i="6"/>
  <c r="O16" i="6"/>
  <c r="X12" i="6"/>
  <c r="U12" i="6"/>
  <c r="R12" i="6"/>
  <c r="O12" i="6"/>
  <c r="X10" i="6"/>
  <c r="U10" i="6"/>
  <c r="R10" i="6"/>
  <c r="O10" i="6"/>
  <c r="X9" i="6"/>
  <c r="U9" i="6"/>
  <c r="R9" i="6"/>
  <c r="O9" i="6"/>
  <c r="X8" i="6"/>
  <c r="U8" i="6"/>
  <c r="R8" i="6"/>
  <c r="O8" i="6"/>
  <c r="J7" i="6"/>
  <c r="R18" i="6"/>
  <c r="I7" i="6"/>
  <c r="O18" i="6"/>
  <c r="X5" i="6"/>
  <c r="U5" i="6"/>
  <c r="R5" i="6"/>
  <c r="O5" i="6"/>
  <c r="I5" i="6"/>
  <c r="X4" i="6"/>
  <c r="U4" i="6"/>
  <c r="R4" i="6"/>
  <c r="O4" i="6"/>
  <c r="X3" i="6"/>
  <c r="U3" i="6"/>
  <c r="R3" i="6"/>
  <c r="O3" i="6"/>
  <c r="X2" i="6"/>
  <c r="U2" i="6"/>
  <c r="R2" i="6"/>
  <c r="O2" i="6"/>
  <c r="U31" i="5"/>
  <c r="R31" i="5"/>
  <c r="O31" i="5"/>
  <c r="U30" i="5"/>
  <c r="R30" i="5"/>
  <c r="O30" i="5"/>
  <c r="U29" i="5"/>
  <c r="R29" i="5"/>
  <c r="O29" i="5"/>
  <c r="U28" i="5"/>
  <c r="R28" i="5"/>
  <c r="O28" i="5"/>
  <c r="U25" i="5"/>
  <c r="R25" i="5"/>
  <c r="O25" i="5"/>
  <c r="U24" i="5"/>
  <c r="R24" i="5"/>
  <c r="O24" i="5"/>
  <c r="U23" i="5"/>
  <c r="R23" i="5"/>
  <c r="O23" i="5"/>
  <c r="U22" i="5"/>
  <c r="R22" i="5"/>
  <c r="O22" i="5"/>
  <c r="U19" i="5"/>
  <c r="R19" i="5"/>
  <c r="O19" i="5"/>
  <c r="U18" i="5"/>
  <c r="U17" i="5"/>
  <c r="R17" i="5"/>
  <c r="O17" i="5"/>
  <c r="U16" i="5"/>
  <c r="R16" i="5"/>
  <c r="O16" i="5"/>
  <c r="X12" i="5"/>
  <c r="U12" i="5"/>
  <c r="R12" i="5"/>
  <c r="O12" i="5"/>
  <c r="X10" i="5"/>
  <c r="U10" i="5"/>
  <c r="R10" i="5"/>
  <c r="O10" i="5"/>
  <c r="X9" i="5"/>
  <c r="U9" i="5"/>
  <c r="R9" i="5"/>
  <c r="O9" i="5"/>
  <c r="X8" i="5"/>
  <c r="U8" i="5"/>
  <c r="R8" i="5"/>
  <c r="O8" i="5"/>
  <c r="J7" i="5"/>
  <c r="R18" i="5"/>
  <c r="I7" i="5"/>
  <c r="O18" i="5"/>
  <c r="X5" i="5"/>
  <c r="U5" i="5"/>
  <c r="R5" i="5"/>
  <c r="O5" i="5"/>
  <c r="I5" i="5"/>
  <c r="X4" i="5"/>
  <c r="U4" i="5"/>
  <c r="R4" i="5"/>
  <c r="O4" i="5"/>
  <c r="X3" i="5"/>
  <c r="U3" i="5"/>
  <c r="R3" i="5"/>
  <c r="O3" i="5"/>
  <c r="X2" i="5"/>
  <c r="U2" i="5"/>
  <c r="R2" i="5"/>
  <c r="O2" i="5"/>
  <c r="U31" i="4"/>
  <c r="R31" i="4"/>
  <c r="O31" i="4"/>
  <c r="U30" i="4"/>
  <c r="R30" i="4"/>
  <c r="O30" i="4"/>
  <c r="U29" i="4"/>
  <c r="R29" i="4"/>
  <c r="O29" i="4"/>
  <c r="U28" i="4"/>
  <c r="R28" i="4"/>
  <c r="O28" i="4"/>
  <c r="U25" i="4"/>
  <c r="R25" i="4"/>
  <c r="O25" i="4"/>
  <c r="U24" i="4"/>
  <c r="R24" i="4"/>
  <c r="O24" i="4"/>
  <c r="U23" i="4"/>
  <c r="R23" i="4"/>
  <c r="O23" i="4"/>
  <c r="U22" i="4"/>
  <c r="R22" i="4"/>
  <c r="O22" i="4"/>
  <c r="U19" i="4"/>
  <c r="R19" i="4"/>
  <c r="O19" i="4"/>
  <c r="U18" i="4"/>
  <c r="U17" i="4"/>
  <c r="R17" i="4"/>
  <c r="O17" i="4"/>
  <c r="U16" i="4"/>
  <c r="R16" i="4"/>
  <c r="O16" i="4"/>
  <c r="X12" i="4"/>
  <c r="U12" i="4"/>
  <c r="R12" i="4"/>
  <c r="O12" i="4"/>
  <c r="X10" i="4"/>
  <c r="U10" i="4"/>
  <c r="R10" i="4"/>
  <c r="O10" i="4"/>
  <c r="X9" i="4"/>
  <c r="U9" i="4"/>
  <c r="R9" i="4"/>
  <c r="O9" i="4"/>
  <c r="X8" i="4"/>
  <c r="U8" i="4"/>
  <c r="R8" i="4"/>
  <c r="O8" i="4"/>
  <c r="J7" i="4"/>
  <c r="R18" i="4"/>
  <c r="I7" i="4"/>
  <c r="O18" i="4"/>
  <c r="X5" i="4"/>
  <c r="U5" i="4"/>
  <c r="R5" i="4"/>
  <c r="O5" i="4"/>
  <c r="I5" i="4"/>
  <c r="X4" i="4"/>
  <c r="U4" i="4"/>
  <c r="R4" i="4"/>
  <c r="O4" i="4"/>
  <c r="X3" i="4"/>
  <c r="U3" i="4"/>
  <c r="R3" i="4"/>
  <c r="O3" i="4"/>
  <c r="X2" i="4"/>
  <c r="U2" i="4"/>
  <c r="R2" i="4"/>
  <c r="O2" i="4"/>
</calcChain>
</file>

<file path=xl/comments1.xml><?xml version="1.0" encoding="utf-8"?>
<comments xmlns="http://schemas.openxmlformats.org/spreadsheetml/2006/main">
  <authors>
    <author>Sanjay Prakash Sharma</author>
  </authors>
  <commentList>
    <comment ref="L15" authorId="0">
      <text>
        <r>
          <rPr>
            <b/>
            <sz val="8"/>
            <color indexed="81"/>
            <rFont val="Tahoma"/>
            <charset val="1"/>
          </rPr>
          <t>Sanjay Prakash Sharma:</t>
        </r>
        <r>
          <rPr>
            <sz val="8"/>
            <color indexed="81"/>
            <rFont val="Tahoma"/>
            <charset val="1"/>
          </rPr>
          <t xml:space="preserve">
This is not stable on D15 twig, the issue is tracked by 864778</t>
        </r>
      </text>
    </comment>
  </commentList>
</comments>
</file>

<file path=xl/sharedStrings.xml><?xml version="1.0" encoding="utf-8"?>
<sst xmlns="http://schemas.openxmlformats.org/spreadsheetml/2006/main" count="1270" uniqueCount="128">
  <si>
    <t>Item</t>
  </si>
  <si>
    <t>Feature</t>
  </si>
  <si>
    <t>Units</t>
  </si>
  <si>
    <t>XLR card</t>
  </si>
  <si>
    <t>MRD ask</t>
  </si>
  <si>
    <t>PDD</t>
  </si>
  <si>
    <t xml:space="preserve">CPS </t>
  </si>
  <si>
    <t>Kcps</t>
  </si>
  <si>
    <t>Gbps</t>
  </si>
  <si>
    <t>mpps</t>
  </si>
  <si>
    <t xml:space="preserve">FW capacity v4 </t>
  </si>
  <si>
    <t>M sessions</t>
  </si>
  <si>
    <t>FW capacity v6</t>
  </si>
  <si>
    <t>IPS throughput (NSS core mix)</t>
  </si>
  <si>
    <t>Single session FW (per SPU)</t>
  </si>
  <si>
    <t>Single session  VPN (Per SPU)</t>
  </si>
  <si>
    <t>Matrix-Perth2 performance</t>
  </si>
  <si>
    <t>Sys</t>
  </si>
  <si>
    <t xml:space="preserve">SPC** </t>
  </si>
  <si>
    <t>SPC</t>
  </si>
  <si>
    <t>*SPC</t>
  </si>
  <si>
    <t xml:space="preserve"> Sys</t>
  </si>
  <si>
    <t>SPU</t>
  </si>
  <si>
    <t>FW throughput (1514 Bytes)</t>
  </si>
  <si>
    <t>FW PPS (64 Bytes)</t>
  </si>
  <si>
    <t>IPSec throughput clear text (1420 Bytes)</t>
  </si>
  <si>
    <t xml:space="preserve">Measured </t>
  </si>
  <si>
    <t>XLR</t>
  </si>
  <si>
    <t>MRD</t>
  </si>
  <si>
    <t>QA</t>
  </si>
  <si>
    <t>CPS/SPC</t>
  </si>
  <si>
    <t>CPS/Sys</t>
  </si>
  <si>
    <t>FW throughput (1514 Bytes)/SPC</t>
  </si>
  <si>
    <t>FW throughput (1514 Bytes)/Sys</t>
  </si>
  <si>
    <t>FW PPS (64 Bytes)/SPC</t>
  </si>
  <si>
    <t>FW PPS (64 Bytes)/Sys</t>
  </si>
  <si>
    <t xml:space="preserve">                             </t>
  </si>
  <si>
    <t>FW capacity v4/SPC</t>
  </si>
  <si>
    <t>FW capacity v4/Sys</t>
  </si>
  <si>
    <t>FW capacity v6/SPC</t>
  </si>
  <si>
    <t>FW capacity v6/Sys</t>
  </si>
  <si>
    <t>IPSec throughput clear text (1420 Bytes)/SPC</t>
  </si>
  <si>
    <t>IPSec throughput clear text (1420 Bytes)/Sys</t>
  </si>
  <si>
    <t>IPS throughput (NSS core mix)/SPC</t>
  </si>
  <si>
    <t>IPS throughput (NSS core mix)/Sys</t>
  </si>
  <si>
    <t>Single session IPS (Per SPU)</t>
  </si>
  <si>
    <t>Single session VPN (Per SPU)</t>
  </si>
  <si>
    <t>VPN UDP throughput (Vodaphone imix)</t>
  </si>
  <si>
    <t>TBT</t>
  </si>
  <si>
    <t>NA</t>
  </si>
  <si>
    <t>TBD</t>
  </si>
  <si>
    <t>VPN IKE V2 tunnel set-up rate</t>
  </si>
  <si>
    <t>Tunnel/sec</t>
  </si>
  <si>
    <t>XLP Measured X44</t>
  </si>
  <si>
    <t>PR-854568</t>
  </si>
  <si>
    <t>IPS SSL Decryption Throughput</t>
  </si>
  <si>
    <t>BLOCKED</t>
  </si>
  <si>
    <t>PR -854568: M3 Branch: PERF-NGSPC:6% Base FW TCP CPS drop on 1 NGSPC</t>
  </si>
  <si>
    <t>PR-858524: X45:Major3: UDP throughput drop (13%) and observed uneven session distribution on srx5800 with multiple SPCs</t>
  </si>
  <si>
    <t xml:space="preserve">PR-821189: Monster-NG-SPC: HTTPS Throughput(3DES-SHA, key size 1024B) with IDP Recommended Policy(dev-db 719) in 1NGSPC[3 flow spu] is 89% </t>
  </si>
  <si>
    <t>Reference PR's:</t>
  </si>
  <si>
    <t>SRX X45 Performance</t>
  </si>
  <si>
    <t>live sigpack 2227</t>
  </si>
  <si>
    <t>XLP Measured X45 /X44-D15</t>
  </si>
  <si>
    <t>Comments/Blocker PR's</t>
  </si>
  <si>
    <t>PR-821189, PR-864778 X44-D15</t>
  </si>
  <si>
    <t>Cp CPS</t>
  </si>
  <si>
    <t>100M Session support</t>
  </si>
  <si>
    <t>12.1XLR</t>
  </si>
  <si>
    <t xml:space="preserve"> X44 XLP</t>
  </si>
  <si>
    <t xml:space="preserve"> X45 XLP</t>
  </si>
  <si>
    <t>X45 XLP NGIOC</t>
  </si>
  <si>
    <t>PPS (64)</t>
  </si>
  <si>
    <t xml:space="preserve">Kpps </t>
  </si>
  <si>
    <t xml:space="preserve">Throughput (1400 bytes) mbps </t>
  </si>
  <si>
    <t xml:space="preserve">TPS </t>
  </si>
  <si>
    <t xml:space="preserve"> 11.3(XLR) </t>
  </si>
  <si>
    <t xml:space="preserve">11.4R6(XLR) </t>
  </si>
  <si>
    <t xml:space="preserve">XLP X44 </t>
  </si>
  <si>
    <t xml:space="preserve">XLP X45 </t>
  </si>
  <si>
    <t xml:space="preserve">XLP X45 W acc </t>
  </si>
  <si>
    <t>11.4R6</t>
  </si>
  <si>
    <t>FRAME</t>
  </si>
  <si>
    <t>MPPS</t>
  </si>
  <si>
    <t>Throughput(Gbps)</t>
  </si>
  <si>
    <t>Ag Avg Lat @50%load(usecs)</t>
  </si>
  <si>
    <t>Ag Avg Lat @90%load(usecs)</t>
  </si>
  <si>
    <t>UDP latency with NPIOC (64 byte)</t>
  </si>
  <si>
    <t>micro sec</t>
  </si>
  <si>
    <t>kpps</t>
  </si>
  <si>
    <t>Ipsec VPN PPS (1spu)</t>
  </si>
  <si>
    <t>Ipsec VPN throughput (1spu)</t>
  </si>
  <si>
    <t>Ipsec VPN TPS (1spc)</t>
  </si>
  <si>
    <t>mbps</t>
  </si>
  <si>
    <t>tps</t>
  </si>
  <si>
    <t>UDP latency NPIOC (micro s)</t>
  </si>
  <si>
    <t>FW capacity v4 (M Sess)</t>
  </si>
  <si>
    <t>FW capacity v6 (M Sess)</t>
  </si>
  <si>
    <t>FW throughput (1514 Bytes) Gbps</t>
  </si>
  <si>
    <t>FW PPS (64 Bytes) mpps</t>
  </si>
  <si>
    <t xml:space="preserve"> X44  XLP</t>
  </si>
  <si>
    <t xml:space="preserve"> X45 XLP </t>
  </si>
  <si>
    <t xml:space="preserve">X45 XLP W acc </t>
  </si>
  <si>
    <t xml:space="preserve"> 11.2(XLR) </t>
  </si>
  <si>
    <t>Throughput  per SPU (mbps)</t>
  </si>
  <si>
    <t>PPS per SPU (Kpps)</t>
  </si>
  <si>
    <t>TPS per SPC</t>
  </si>
  <si>
    <t>%</t>
  </si>
  <si>
    <t>X46 XLP W acc</t>
  </si>
  <si>
    <t xml:space="preserve">X46 </t>
  </si>
  <si>
    <t>X46 Increament</t>
  </si>
  <si>
    <t>X47</t>
  </si>
  <si>
    <t>CGIOC</t>
  </si>
  <si>
    <t>NGIOC</t>
  </si>
  <si>
    <t xml:space="preserve">Ipsec VPN PPS (1spu) </t>
  </si>
  <si>
    <t>X46 -D10</t>
  </si>
  <si>
    <t>X47-D10</t>
  </si>
  <si>
    <t>FW PPS (64 Bytes) mpps PER SPU</t>
  </si>
  <si>
    <t xml:space="preserve"> X45 XLP CGIOC</t>
  </si>
  <si>
    <t>Ipsec VPN (IKEv2)TPS (1spc)</t>
  </si>
  <si>
    <t>X46D10</t>
  </si>
  <si>
    <t>X46 -D10 NGIOC</t>
  </si>
  <si>
    <t>X47-D10 NGIOC</t>
  </si>
  <si>
    <t>System FW throughput (1514 Bytes) Gbps</t>
  </si>
  <si>
    <t>XLP X44</t>
  </si>
  <si>
    <t>XLP X45</t>
  </si>
  <si>
    <t>XLP X46 NGIOC</t>
  </si>
  <si>
    <t>XLP X47 NGIOC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</si>
</sst>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color rgb="FF000000"/>
      <name val="Calibri"/>
      <family val="2"/>
    </font>
    <font>
      <b/>
      <i/>
      <sz val="12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name val="Calibri"/>
      <family val="2"/>
      <scheme val="minor"/>
    </font>
    <font>
      <b/>
      <sz val="12"/>
      <color rgb="FF000000"/>
      <name val="Calibri"/>
    </font>
    <font>
      <sz val="12"/>
      <color rgb="FF000000"/>
      <name val="Calibri"/>
    </font>
    <font>
      <sz val="12"/>
      <color rgb="FF333333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Fill="1" applyBorder="1"/>
    <xf numFmtId="0" fontId="6" fillId="5" borderId="15" xfId="0" applyFont="1" applyFill="1" applyBorder="1"/>
    <xf numFmtId="2" fontId="6" fillId="5" borderId="15" xfId="0" applyNumberFormat="1" applyFont="1" applyFill="1" applyBorder="1"/>
    <xf numFmtId="0" fontId="7" fillId="5" borderId="15" xfId="0" applyFont="1" applyFill="1" applyBorder="1"/>
    <xf numFmtId="0" fontId="7" fillId="5" borderId="15" xfId="0" applyFont="1" applyFill="1" applyBorder="1" applyAlignment="1">
      <alignment wrapText="1"/>
    </xf>
    <xf numFmtId="0" fontId="8" fillId="0" borderId="0" xfId="0" applyFont="1" applyFill="1" applyBorder="1"/>
    <xf numFmtId="2" fontId="3" fillId="0" borderId="2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10" fillId="6" borderId="2" xfId="0" applyNumberFormat="1" applyFont="1" applyFill="1" applyBorder="1" applyAlignment="1">
      <alignment horizontal="center"/>
    </xf>
    <xf numFmtId="0" fontId="6" fillId="5" borderId="0" xfId="0" applyFont="1" applyFill="1" applyBorder="1"/>
    <xf numFmtId="2" fontId="6" fillId="5" borderId="0" xfId="0" applyNumberFormat="1" applyFont="1" applyFill="1" applyBorder="1"/>
    <xf numFmtId="2" fontId="3" fillId="0" borderId="0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10" fillId="7" borderId="2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4" fillId="8" borderId="12" xfId="0" applyNumberFormat="1" applyFont="1" applyFill="1" applyBorder="1" applyAlignment="1">
      <alignment horizontal="center"/>
    </xf>
    <xf numFmtId="2" fontId="10" fillId="8" borderId="2" xfId="0" applyNumberFormat="1" applyFont="1" applyFill="1" applyBorder="1" applyAlignment="1">
      <alignment horizontal="center"/>
    </xf>
    <xf numFmtId="2" fontId="0" fillId="8" borderId="2" xfId="0" applyNumberFormat="1" applyFill="1" applyBorder="1" applyAlignment="1">
      <alignment horizontal="center"/>
    </xf>
    <xf numFmtId="2" fontId="5" fillId="8" borderId="12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2" fontId="12" fillId="8" borderId="12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16" xfId="0" applyFont="1" applyBorder="1"/>
    <xf numFmtId="0" fontId="0" fillId="3" borderId="15" xfId="0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Fill="1" applyBorder="1"/>
    <xf numFmtId="2" fontId="3" fillId="3" borderId="15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8" fillId="0" borderId="15" xfId="0" applyFont="1" applyFill="1" applyBorder="1"/>
    <xf numFmtId="0" fontId="3" fillId="0" borderId="15" xfId="0" applyFont="1" applyBorder="1" applyAlignment="1">
      <alignment wrapText="1"/>
    </xf>
    <xf numFmtId="2" fontId="3" fillId="0" borderId="15" xfId="0" applyNumberFormat="1" applyFont="1" applyFill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0" fillId="7" borderId="17" xfId="0" applyNumberFormat="1" applyFont="1" applyFill="1" applyBorder="1" applyAlignment="1">
      <alignment horizontal="center"/>
    </xf>
    <xf numFmtId="2" fontId="3" fillId="7" borderId="17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2" fontId="3" fillId="0" borderId="0" xfId="0" applyNumberFormat="1" applyFont="1" applyFill="1" applyBorder="1" applyAlignment="1">
      <alignment horizontal="center"/>
    </xf>
    <xf numFmtId="2" fontId="5" fillId="0" borderId="15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2" fontId="13" fillId="3" borderId="15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0" borderId="0" xfId="0" applyFont="1" applyBorder="1"/>
    <xf numFmtId="0" fontId="14" fillId="0" borderId="0" xfId="0" applyFont="1" applyFill="1" applyBorder="1" applyAlignment="1">
      <alignment horizontal="left"/>
    </xf>
    <xf numFmtId="0" fontId="2" fillId="4" borderId="18" xfId="0" applyFont="1" applyFill="1" applyBorder="1"/>
    <xf numFmtId="0" fontId="2" fillId="4" borderId="19" xfId="0" applyFont="1" applyFill="1" applyBorder="1"/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wrapText="1"/>
    </xf>
    <xf numFmtId="0" fontId="0" fillId="0" borderId="21" xfId="0" applyBorder="1"/>
    <xf numFmtId="0" fontId="9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wrapText="1"/>
    </xf>
    <xf numFmtId="0" fontId="3" fillId="0" borderId="23" xfId="0" applyFont="1" applyBorder="1" applyAlignment="1">
      <alignment horizontal="center"/>
    </xf>
    <xf numFmtId="2" fontId="3" fillId="3" borderId="23" xfId="0" applyNumberFormat="1" applyFont="1" applyFill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3" xfId="0" applyNumberFormat="1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2" fontId="3" fillId="7" borderId="24" xfId="0" applyNumberFormat="1" applyFont="1" applyFill="1" applyBorder="1" applyAlignment="1">
      <alignment horizontal="center"/>
    </xf>
    <xf numFmtId="0" fontId="0" fillId="0" borderId="25" xfId="0" applyBorder="1"/>
    <xf numFmtId="14" fontId="0" fillId="0" borderId="4" xfId="0" applyNumberFormat="1" applyBorder="1"/>
    <xf numFmtId="0" fontId="3" fillId="0" borderId="0" xfId="0" applyFont="1" applyFill="1" applyBorder="1" applyAlignment="1">
      <alignment wrapText="1"/>
    </xf>
    <xf numFmtId="2" fontId="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2" fontId="17" fillId="3" borderId="15" xfId="0" applyNumberFormat="1" applyFont="1" applyFill="1" applyBorder="1" applyAlignment="1">
      <alignment horizontal="center"/>
    </xf>
    <xf numFmtId="2" fontId="10" fillId="7" borderId="15" xfId="0" applyNumberFormat="1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/>
    </xf>
    <xf numFmtId="0" fontId="0" fillId="3" borderId="0" xfId="0" applyFill="1"/>
    <xf numFmtId="1" fontId="3" fillId="0" borderId="15" xfId="0" applyNumberFormat="1" applyFont="1" applyBorder="1" applyAlignment="1">
      <alignment horizontal="center"/>
    </xf>
    <xf numFmtId="1" fontId="5" fillId="0" borderId="15" xfId="0" applyNumberFormat="1" applyFont="1" applyFill="1" applyBorder="1" applyAlignment="1">
      <alignment horizontal="center"/>
    </xf>
    <xf numFmtId="1" fontId="10" fillId="7" borderId="15" xfId="0" applyNumberFormat="1" applyFont="1" applyFill="1" applyBorder="1" applyAlignment="1">
      <alignment horizontal="center"/>
    </xf>
    <xf numFmtId="1" fontId="10" fillId="0" borderId="15" xfId="0" applyNumberFormat="1" applyFont="1" applyFill="1" applyBorder="1" applyAlignment="1">
      <alignment horizontal="center"/>
    </xf>
    <xf numFmtId="1" fontId="0" fillId="7" borderId="15" xfId="0" applyNumberFormat="1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 wrapText="1" readingOrder="1"/>
    </xf>
    <xf numFmtId="0" fontId="18" fillId="9" borderId="27" xfId="0" applyFont="1" applyFill="1" applyBorder="1" applyAlignment="1">
      <alignment horizontal="center" wrapText="1" readingOrder="1"/>
    </xf>
    <xf numFmtId="0" fontId="19" fillId="0" borderId="28" xfId="0" applyFont="1" applyBorder="1" applyAlignment="1">
      <alignment horizontal="left" wrapText="1" readingOrder="1"/>
    </xf>
    <xf numFmtId="0" fontId="20" fillId="0" borderId="28" xfId="0" applyFont="1" applyBorder="1" applyAlignment="1">
      <alignment horizontal="center" wrapText="1" readingOrder="1"/>
    </xf>
    <xf numFmtId="0" fontId="19" fillId="0" borderId="28" xfId="0" applyFont="1" applyBorder="1" applyAlignment="1">
      <alignment horizontal="center" wrapText="1" readingOrder="1"/>
    </xf>
    <xf numFmtId="0" fontId="19" fillId="0" borderId="2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0" fillId="0" borderId="15" xfId="0" applyFont="1" applyBorder="1" applyAlignment="1">
      <alignment horizontal="center" wrapText="1" readingOrder="1"/>
    </xf>
    <xf numFmtId="0" fontId="19" fillId="0" borderId="15" xfId="0" applyFont="1" applyBorder="1" applyAlignment="1">
      <alignment horizontal="center" wrapText="1" readingOrder="1"/>
    </xf>
    <xf numFmtId="0" fontId="3" fillId="6" borderId="15" xfId="0" applyFont="1" applyFill="1" applyBorder="1"/>
    <xf numFmtId="0" fontId="20" fillId="6" borderId="15" xfId="0" applyFont="1" applyFill="1" applyBorder="1" applyAlignment="1">
      <alignment horizontal="center" wrapText="1" readingOrder="1"/>
    </xf>
    <xf numFmtId="0" fontId="19" fillId="6" borderId="15" xfId="0" applyFont="1" applyFill="1" applyBorder="1" applyAlignment="1">
      <alignment horizontal="center" wrapText="1" readingOrder="1"/>
    </xf>
    <xf numFmtId="0" fontId="0" fillId="6" borderId="15" xfId="0" applyFill="1" applyBorder="1"/>
    <xf numFmtId="1" fontId="3" fillId="0" borderId="15" xfId="0" applyNumberFormat="1" applyFont="1" applyFill="1" applyBorder="1" applyAlignment="1">
      <alignment horizontal="center"/>
    </xf>
    <xf numFmtId="0" fontId="3" fillId="10" borderId="15" xfId="0" applyFont="1" applyFill="1" applyBorder="1"/>
    <xf numFmtId="1" fontId="3" fillId="10" borderId="15" xfId="0" applyNumberFormat="1" applyFont="1" applyFill="1" applyBorder="1" applyAlignment="1">
      <alignment horizontal="center"/>
    </xf>
    <xf numFmtId="1" fontId="5" fillId="10" borderId="15" xfId="0" applyNumberFormat="1" applyFont="1" applyFill="1" applyBorder="1" applyAlignment="1">
      <alignment horizontal="center"/>
    </xf>
    <xf numFmtId="1" fontId="10" fillId="10" borderId="15" xfId="0" applyNumberFormat="1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9" fontId="10" fillId="0" borderId="15" xfId="0" applyNumberFormat="1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 readingOrder="1"/>
    </xf>
    <xf numFmtId="0" fontId="19" fillId="0" borderId="29" xfId="0" applyFont="1" applyBorder="1" applyAlignment="1">
      <alignment horizontal="center" wrapText="1" readingOrder="1"/>
    </xf>
    <xf numFmtId="0" fontId="2" fillId="11" borderId="19" xfId="0" applyFont="1" applyFill="1" applyBorder="1"/>
    <xf numFmtId="1" fontId="10" fillId="11" borderId="15" xfId="0" applyNumberFormat="1" applyFont="1" applyFill="1" applyBorder="1" applyAlignment="1">
      <alignment horizontal="center"/>
    </xf>
    <xf numFmtId="1" fontId="0" fillId="11" borderId="15" xfId="0" applyNumberFormat="1" applyFont="1" applyFill="1" applyBorder="1" applyAlignment="1">
      <alignment horizontal="center"/>
    </xf>
    <xf numFmtId="1" fontId="3" fillId="11" borderId="15" xfId="0" applyNumberFormat="1" applyFont="1" applyFill="1" applyBorder="1" applyAlignment="1">
      <alignment horizontal="center"/>
    </xf>
    <xf numFmtId="0" fontId="0" fillId="11" borderId="15" xfId="0" applyFill="1" applyBorder="1"/>
    <xf numFmtId="0" fontId="19" fillId="0" borderId="0" xfId="0" applyFont="1" applyFill="1" applyBorder="1" applyAlignment="1">
      <alignment horizontal="left" wrapText="1" readingOrder="1"/>
    </xf>
    <xf numFmtId="0" fontId="0" fillId="11" borderId="15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 wrapText="1" readingOrder="1"/>
    </xf>
    <xf numFmtId="0" fontId="18" fillId="9" borderId="27" xfId="0" applyFont="1" applyFill="1" applyBorder="1" applyAlignment="1">
      <alignment horizontal="center" wrapText="1" readingOrder="1"/>
    </xf>
    <xf numFmtId="2" fontId="3" fillId="10" borderId="15" xfId="0" applyNumberFormat="1" applyFont="1" applyFill="1" applyBorder="1" applyAlignment="1">
      <alignment horizontal="center"/>
    </xf>
    <xf numFmtId="2" fontId="5" fillId="10" borderId="15" xfId="0" applyNumberFormat="1" applyFont="1" applyFill="1" applyBorder="1" applyAlignment="1">
      <alignment horizontal="center"/>
    </xf>
    <xf numFmtId="2" fontId="10" fillId="10" borderId="15" xfId="0" applyNumberFormat="1" applyFont="1" applyFill="1" applyBorder="1" applyAlignment="1">
      <alignment horizontal="center"/>
    </xf>
    <xf numFmtId="2" fontId="10" fillId="11" borderId="15" xfId="0" applyNumberFormat="1" applyFont="1" applyFill="1" applyBorder="1" applyAlignment="1">
      <alignment horizontal="center"/>
    </xf>
    <xf numFmtId="2" fontId="10" fillId="0" borderId="15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4" borderId="11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" fontId="3" fillId="8" borderId="12" xfId="0" applyNumberFormat="1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2" fontId="11" fillId="8" borderId="12" xfId="0" applyNumberFormat="1" applyFont="1" applyFill="1" applyBorder="1" applyAlignment="1">
      <alignment horizontal="center"/>
    </xf>
    <xf numFmtId="2" fontId="11" fillId="8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 wrapText="1" readingOrder="1"/>
    </xf>
    <xf numFmtId="0" fontId="18" fillId="9" borderId="27" xfId="0" applyFont="1" applyFill="1" applyBorder="1" applyAlignment="1">
      <alignment horizontal="center" wrapText="1" readingOrder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left" wrapText="1" readingOrder="1"/>
    </xf>
    <xf numFmtId="1" fontId="9" fillId="10" borderId="15" xfId="0" applyNumberFormat="1" applyFont="1" applyFill="1" applyBorder="1" applyAlignment="1">
      <alignment horizontal="center"/>
    </xf>
    <xf numFmtId="0" fontId="23" fillId="9" borderId="33" xfId="0" applyFont="1" applyFill="1" applyBorder="1" applyAlignment="1">
      <alignment wrapText="1"/>
    </xf>
    <xf numFmtId="0" fontId="2" fillId="9" borderId="33" xfId="0" applyFont="1" applyFill="1" applyBorder="1" applyAlignment="1">
      <alignment horizontal="left" wrapText="1"/>
    </xf>
    <xf numFmtId="0" fontId="2" fillId="9" borderId="33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28" xfId="0" applyFont="1" applyBorder="1" applyAlignment="1">
      <alignment horizontal="center" wrapText="1"/>
    </xf>
    <xf numFmtId="0" fontId="24" fillId="0" borderId="28" xfId="0" applyFont="1" applyBorder="1" applyAlignment="1">
      <alignment horizontal="center" wrapText="1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'09-18'!$N$2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'09-18'!$O$2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1"/>
          <c:order val="1"/>
          <c:tx>
            <c:strRef>
              <c:f>'09-18'!$N$3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'09-18'!$O$3</c:f>
              <c:numCache>
                <c:formatCode>0.00</c:formatCode>
                <c:ptCount val="1"/>
                <c:pt idx="0">
                  <c:v>500.0</c:v>
                </c:pt>
              </c:numCache>
            </c:numRef>
          </c:val>
        </c:ser>
        <c:ser>
          <c:idx val="2"/>
          <c:order val="2"/>
          <c:tx>
            <c:strRef>
              <c:f>'09-18'!$N$4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'09-18'!$O$4</c:f>
              <c:numCache>
                <c:formatCode>0.00</c:formatCode>
                <c:ptCount val="1"/>
                <c:pt idx="0">
                  <c:v>260.0</c:v>
                </c:pt>
              </c:numCache>
            </c:numRef>
          </c:val>
        </c:ser>
        <c:ser>
          <c:idx val="3"/>
          <c:order val="3"/>
          <c:tx>
            <c:strRef>
              <c:f>'09-18'!$N$5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'09-18'!$O$5</c:f>
              <c:numCache>
                <c:formatCode>0.00</c:formatCode>
                <c:ptCount val="1"/>
                <c:pt idx="0">
                  <c:v>313.0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438936"/>
        <c:axId val="2046412280"/>
      </c:barChart>
      <c:catAx>
        <c:axId val="2046438936"/>
        <c:scaling>
          <c:orientation val="minMax"/>
        </c:scaling>
        <c:delete val="1"/>
        <c:axPos val="b"/>
        <c:majorTickMark val="out"/>
        <c:minorTickMark val="none"/>
        <c:tickLblPos val="none"/>
        <c:crossAx val="2046412280"/>
        <c:crosses val="autoZero"/>
        <c:auto val="1"/>
        <c:lblAlgn val="ctr"/>
        <c:lblOffset val="100"/>
        <c:noMultiLvlLbl val="0"/>
      </c:catAx>
      <c:valAx>
        <c:axId val="2046412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0464389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'09-18'!$Q$28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'09-18'!$R$28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'09-18'!$Q$29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'09-18'!$R$29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'09-18'!$Q$30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'09-18'!$R$30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ser>
          <c:idx val="3"/>
          <c:order val="3"/>
          <c:tx>
            <c:strRef>
              <c:f>'09-18'!$Q$31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'09-18'!$R$31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128680"/>
        <c:axId val="-2117125560"/>
      </c:barChart>
      <c:catAx>
        <c:axId val="-2117128680"/>
        <c:scaling>
          <c:orientation val="minMax"/>
        </c:scaling>
        <c:delete val="1"/>
        <c:axPos val="b"/>
        <c:majorTickMark val="out"/>
        <c:minorTickMark val="none"/>
        <c:tickLblPos val="none"/>
        <c:crossAx val="-2117125560"/>
        <c:crosses val="autoZero"/>
        <c:auto val="1"/>
        <c:lblAlgn val="ctr"/>
        <c:lblOffset val="100"/>
        <c:noMultiLvlLbl val="0"/>
      </c:catAx>
      <c:valAx>
        <c:axId val="-2117125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128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 FW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'x44-D10'!$T$16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'x44-D10'!$U$16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'x44-D10'!$T$17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'x44-D10'!$U$17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'x44-D10'!$T$18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'x44-D10'!$U$18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ser>
          <c:idx val="3"/>
          <c:order val="3"/>
          <c:tx>
            <c:strRef>
              <c:f>'x44-D10'!$T$19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'x44-D10'!$U$19</c:f>
              <c:numCache>
                <c:formatCode>0.00</c:formatCode>
                <c:ptCount val="1"/>
                <c:pt idx="0">
                  <c:v>9.83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193720"/>
        <c:axId val="-2066190600"/>
      </c:barChart>
      <c:catAx>
        <c:axId val="-2066193720"/>
        <c:scaling>
          <c:orientation val="minMax"/>
        </c:scaling>
        <c:delete val="1"/>
        <c:axPos val="b"/>
        <c:majorTickMark val="out"/>
        <c:minorTickMark val="none"/>
        <c:tickLblPos val="none"/>
        <c:crossAx val="-2066190600"/>
        <c:crosses val="autoZero"/>
        <c:auto val="1"/>
        <c:lblAlgn val="ctr"/>
        <c:lblOffset val="100"/>
        <c:noMultiLvlLbl val="0"/>
      </c:catAx>
      <c:valAx>
        <c:axId val="-2066190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193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 VPN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'x44-D10'!$T$22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'x44-D10'!$U$22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'x44-D10'!$T$23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'x44-D10'!$U$23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2"/>
          <c:order val="2"/>
          <c:tx>
            <c:strRef>
              <c:f>'x44-D10'!$T$24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'x44-D10'!$U$24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'x44-D10'!$T$25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'x44-D10'!$U$25</c:f>
              <c:numCache>
                <c:formatCode>0.00</c:formatCode>
                <c:ptCount val="1"/>
                <c:pt idx="0">
                  <c:v>4.9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153224"/>
        <c:axId val="-2066150024"/>
      </c:barChart>
      <c:catAx>
        <c:axId val="-2066153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6150024"/>
        <c:crosses val="autoZero"/>
        <c:auto val="1"/>
        <c:lblAlgn val="ctr"/>
        <c:lblOffset val="100"/>
        <c:noMultiLvlLbl val="0"/>
      </c:catAx>
      <c:valAx>
        <c:axId val="-2066150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1532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/>
              <a:t>Single session IPS </a:t>
            </a:r>
          </a:p>
          <a:p>
            <a:pPr>
              <a:defRPr sz="2400"/>
            </a:pPr>
            <a:r>
              <a:rPr lang="en-US" sz="2400" b="1"/>
              <a:t>(Per SPU)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'x44-D10'!$T$28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'x44-D10'!$U$28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'x44-D10'!$T$29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'x44-D10'!$U$29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2"/>
          <c:order val="2"/>
          <c:tx>
            <c:strRef>
              <c:f>'x44-D10'!$T$30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'x44-D10'!$U$30</c:f>
              <c:numCache>
                <c:formatCode>0.00</c:formatCode>
                <c:ptCount val="1"/>
                <c:pt idx="0">
                  <c:v>0.085</c:v>
                </c:pt>
              </c:numCache>
            </c:numRef>
          </c:val>
        </c:ser>
        <c:ser>
          <c:idx val="3"/>
          <c:order val="3"/>
          <c:tx>
            <c:strRef>
              <c:f>'x44-D10'!$T$31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'x44-D10'!$U$31</c:f>
              <c:numCache>
                <c:formatCode>0.00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113160"/>
        <c:axId val="-2066110040"/>
      </c:barChart>
      <c:catAx>
        <c:axId val="-2066113160"/>
        <c:scaling>
          <c:orientation val="minMax"/>
        </c:scaling>
        <c:delete val="1"/>
        <c:axPos val="b"/>
        <c:majorTickMark val="out"/>
        <c:minorTickMark val="none"/>
        <c:tickLblPos val="none"/>
        <c:crossAx val="-2066110040"/>
        <c:crosses val="autoZero"/>
        <c:auto val="1"/>
        <c:lblAlgn val="ctr"/>
        <c:lblOffset val="100"/>
        <c:noMultiLvlLbl val="0"/>
      </c:catAx>
      <c:valAx>
        <c:axId val="-2066110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1131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05703599812997"/>
          <c:y val="0.103450497523299"/>
          <c:w val="0.958859280037401"/>
          <c:h val="0.64800578301095"/>
        </c:manualLayout>
      </c:layout>
      <c:lineChart>
        <c:grouping val="stacked"/>
        <c:varyColors val="0"/>
        <c:ser>
          <c:idx val="0"/>
          <c:order val="0"/>
          <c:tx>
            <c:strRef>
              <c:f>All!$B$2</c:f>
              <c:strCache>
                <c:ptCount val="1"/>
                <c:pt idx="0">
                  <c:v>CPS </c:v>
                </c:pt>
              </c:strCache>
            </c:strRef>
          </c:tx>
          <c:dLbls>
            <c:dLbl>
              <c:idx val="0"/>
              <c:showLegendKey val="0"/>
              <c:showVal val="0"/>
              <c:showCatName val="1"/>
              <c:showSerName val="1"/>
              <c:showPercent val="0"/>
              <c:showBubbleSize val="0"/>
            </c:dLbl>
            <c:dLbl>
              <c:idx val="1"/>
              <c:layout>
                <c:manualLayout>
                  <c:x val="0.0677361853832444"/>
                  <c:y val="0.0566851509550216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</c:dLbl>
            <c:showLegendKey val="0"/>
            <c:showVal val="1"/>
            <c:showCatName val="1"/>
            <c:showSerName val="1"/>
            <c:showPercent val="0"/>
            <c:showBubbleSize val="0"/>
            <c:showLeaderLines val="0"/>
          </c:dLbls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All!$D$2:$F$2</c:f>
              <c:numCache>
                <c:formatCode>0</c:formatCode>
                <c:ptCount val="3"/>
                <c:pt idx="0">
                  <c:v>350.0</c:v>
                </c:pt>
                <c:pt idx="1">
                  <c:v>406.0</c:v>
                </c:pt>
                <c:pt idx="2">
                  <c:v>440.0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All!$B$3</c:f>
              <c:strCache>
                <c:ptCount val="1"/>
                <c:pt idx="0">
                  <c:v>FW throughput (1514 Bytes) Gbps</c:v>
                </c:pt>
              </c:strCache>
            </c:strRef>
          </c:tx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All!$D$3:$F$3</c:f>
              <c:numCache>
                <c:formatCode>0</c:formatCode>
                <c:ptCount val="3"/>
                <c:pt idx="0">
                  <c:v>150.0</c:v>
                </c:pt>
                <c:pt idx="1">
                  <c:v>209.0</c:v>
                </c:pt>
                <c:pt idx="2">
                  <c:v>209.0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All!$B$5</c:f>
              <c:strCache>
                <c:ptCount val="1"/>
                <c:pt idx="0">
                  <c:v>FW PPS (64 Bytes) mpps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FW PPS (64 Bytes)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All!$D$5:$F$5</c:f>
              <c:numCache>
                <c:formatCode>0</c:formatCode>
                <c:ptCount val="3"/>
                <c:pt idx="0">
                  <c:v>21.0</c:v>
                </c:pt>
                <c:pt idx="1">
                  <c:v>36.0</c:v>
                </c:pt>
                <c:pt idx="2">
                  <c:v>37.0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All!$B$6</c:f>
              <c:strCache>
                <c:ptCount val="1"/>
                <c:pt idx="0">
                  <c:v>FW capacity v4 (M Sess)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FW capacity v4 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All!$D$6:$F$6</c:f>
              <c:numCache>
                <c:formatCode>0</c:formatCode>
                <c:ptCount val="3"/>
                <c:pt idx="0">
                  <c:v>20.0</c:v>
                </c:pt>
                <c:pt idx="1">
                  <c:v>60.0</c:v>
                </c:pt>
                <c:pt idx="2">
                  <c:v>100.0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All!$B$7</c:f>
              <c:strCache>
                <c:ptCount val="1"/>
                <c:pt idx="0">
                  <c:v>FW capacity v6 (M Sess)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FW capacity v6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All!$D$7:$F$7</c:f>
              <c:numCache>
                <c:formatCode>0</c:formatCode>
                <c:ptCount val="3"/>
                <c:pt idx="0">
                  <c:v>10.0</c:v>
                </c:pt>
                <c:pt idx="1">
                  <c:v>30.0</c:v>
                </c:pt>
                <c:pt idx="2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949704"/>
        <c:axId val="-2065946680"/>
      </c:lineChart>
      <c:catAx>
        <c:axId val="-206594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065946680"/>
        <c:crosses val="autoZero"/>
        <c:auto val="1"/>
        <c:lblAlgn val="ctr"/>
        <c:lblOffset val="100"/>
        <c:noMultiLvlLbl val="0"/>
      </c:catAx>
      <c:valAx>
        <c:axId val="-2065946680"/>
        <c:scaling>
          <c:orientation val="minMax"/>
        </c:scaling>
        <c:delete val="1"/>
        <c:axPos val="l"/>
        <c:majorGridlines/>
        <c:numFmt formatCode="0" sourceLinked="1"/>
        <c:majorTickMark val="none"/>
        <c:minorTickMark val="none"/>
        <c:tickLblPos val="none"/>
        <c:crossAx val="-2065949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tx1"/>
      </a:solidFill>
    </a:ln>
  </c:spPr>
  <c:printSettings>
    <c:headerFooter/>
    <c:pageMargins b="0.750000000000001" l="0.700000000000001" r="0.700000000000001" t="0.750000000000001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All!$B$3</c:f>
              <c:strCache>
                <c:ptCount val="1"/>
                <c:pt idx="0">
                  <c:v>FW throughput (1514 Bytes) Gbps</c:v>
                </c:pt>
              </c:strCache>
            </c:strRef>
          </c:tx>
          <c:marker>
            <c:symbol val="none"/>
          </c:marker>
          <c:val>
            <c:numRef>
              <c:f>All!$D$3:$F$3</c:f>
              <c:numCache>
                <c:formatCode>0</c:formatCode>
                <c:ptCount val="3"/>
                <c:pt idx="0">
                  <c:v>150.0</c:v>
                </c:pt>
                <c:pt idx="1">
                  <c:v>209.0</c:v>
                </c:pt>
                <c:pt idx="2">
                  <c:v>209.0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All!$B$5</c:f>
              <c:strCache>
                <c:ptCount val="1"/>
                <c:pt idx="0">
                  <c:v>FW PPS (64 Bytes) mpps</c:v>
                </c:pt>
              </c:strCache>
            </c:strRef>
          </c:tx>
          <c:marker>
            <c:symbol val="none"/>
          </c:marker>
          <c:val>
            <c:numRef>
              <c:f>All!$D$5:$F$5</c:f>
              <c:numCache>
                <c:formatCode>0</c:formatCode>
                <c:ptCount val="3"/>
                <c:pt idx="0">
                  <c:v>21.0</c:v>
                </c:pt>
                <c:pt idx="1">
                  <c:v>36.0</c:v>
                </c:pt>
                <c:pt idx="2">
                  <c:v>37.0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All!$B$6</c:f>
              <c:strCache>
                <c:ptCount val="1"/>
                <c:pt idx="0">
                  <c:v>FW capacity v4 (M Sess)</c:v>
                </c:pt>
              </c:strCache>
            </c:strRef>
          </c:tx>
          <c:marker>
            <c:symbol val="none"/>
          </c:marker>
          <c:val>
            <c:numRef>
              <c:f>All!$D$6:$F$6</c:f>
              <c:numCache>
                <c:formatCode>0</c:formatCode>
                <c:ptCount val="3"/>
                <c:pt idx="0">
                  <c:v>20.0</c:v>
                </c:pt>
                <c:pt idx="1">
                  <c:v>60.0</c:v>
                </c:pt>
                <c:pt idx="2">
                  <c:v>100.0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All!$B$7</c:f>
              <c:strCache>
                <c:ptCount val="1"/>
                <c:pt idx="0">
                  <c:v>FW capacity v6 (M Sess)</c:v>
                </c:pt>
              </c:strCache>
            </c:strRef>
          </c:tx>
          <c:marker>
            <c:symbol val="none"/>
          </c:marker>
          <c:val>
            <c:numRef>
              <c:f>All!$D$7:$F$7</c:f>
              <c:numCache>
                <c:formatCode>0</c:formatCode>
                <c:ptCount val="3"/>
                <c:pt idx="0">
                  <c:v>10.0</c:v>
                </c:pt>
                <c:pt idx="1">
                  <c:v>30.0</c:v>
                </c:pt>
                <c:pt idx="2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921272"/>
        <c:axId val="-2065918152"/>
      </c:lineChart>
      <c:catAx>
        <c:axId val="-20659212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5918152"/>
        <c:crosses val="autoZero"/>
        <c:auto val="1"/>
        <c:lblAlgn val="ctr"/>
        <c:lblOffset val="100"/>
        <c:noMultiLvlLbl val="0"/>
      </c:catAx>
      <c:valAx>
        <c:axId val="-2065918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2065921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CPS </c:v>
                </c:pt>
              </c:strCache>
            </c:strRef>
          </c:tx>
          <c:marker>
            <c:symbol val="none"/>
          </c:marker>
          <c:val>
            <c:numRef>
              <c:f>Sheet2!$C$3:$E$3</c:f>
              <c:numCache>
                <c:formatCode>0.00</c:formatCode>
                <c:ptCount val="3"/>
                <c:pt idx="0">
                  <c:v>100.0</c:v>
                </c:pt>
                <c:pt idx="1">
                  <c:v>320.0</c:v>
                </c:pt>
                <c:pt idx="2">
                  <c:v>296.0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Sheet2!$B$4</c:f>
              <c:strCache>
                <c:ptCount val="1"/>
                <c:pt idx="0">
                  <c:v>FW throughput (1514 Bytes)</c:v>
                </c:pt>
              </c:strCache>
            </c:strRef>
          </c:tx>
          <c:marker>
            <c:symbol val="none"/>
          </c:marker>
          <c:val>
            <c:numRef>
              <c:f>Sheet2!$C$4:$E$4</c:f>
              <c:numCache>
                <c:formatCode>0.00</c:formatCode>
                <c:ptCount val="3"/>
                <c:pt idx="0">
                  <c:v>20.0</c:v>
                </c:pt>
                <c:pt idx="1">
                  <c:v>36.0</c:v>
                </c:pt>
                <c:pt idx="2">
                  <c:v>39.0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Sheet2!$B$5</c:f>
              <c:strCache>
                <c:ptCount val="1"/>
                <c:pt idx="0">
                  <c:v>FW PPS (64 Bytes)</c:v>
                </c:pt>
              </c:strCache>
            </c:strRef>
          </c:tx>
          <c:marker>
            <c:symbol val="none"/>
          </c:marker>
          <c:val>
            <c:numRef>
              <c:f>Sheet2!$C$5:$E$5</c:f>
              <c:numCache>
                <c:formatCode>0.00</c:formatCode>
                <c:ptCount val="3"/>
                <c:pt idx="0">
                  <c:v>2.0</c:v>
                </c:pt>
                <c:pt idx="1">
                  <c:v>6.4</c:v>
                </c:pt>
                <c:pt idx="2">
                  <c:v>6.4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Sheet2!$B$6</c:f>
              <c:strCache>
                <c:ptCount val="1"/>
                <c:pt idx="0">
                  <c:v>IPSec throughput clear text (1420 Bytes)</c:v>
                </c:pt>
              </c:strCache>
            </c:strRef>
          </c:tx>
          <c:marker>
            <c:symbol val="none"/>
          </c:marker>
          <c:val>
            <c:numRef>
              <c:f>Sheet2!$C$6:$E$6</c:f>
              <c:numCache>
                <c:formatCode>0.00</c:formatCode>
                <c:ptCount val="3"/>
                <c:pt idx="0">
                  <c:v>5.0</c:v>
                </c:pt>
                <c:pt idx="1">
                  <c:v>19.6</c:v>
                </c:pt>
                <c:pt idx="2">
                  <c:v>22.4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Sheet2!$B$7</c:f>
              <c:strCache>
                <c:ptCount val="1"/>
                <c:pt idx="0">
                  <c:v>VPN IKE V2 tunnel set-up rate</c:v>
                </c:pt>
              </c:strCache>
            </c:strRef>
          </c:tx>
          <c:marker>
            <c:symbol val="none"/>
          </c:marker>
          <c:val>
            <c:numRef>
              <c:f>Sheet2!$C$7:$E$7</c:f>
              <c:numCache>
                <c:formatCode>0.00</c:formatCode>
                <c:ptCount val="3"/>
                <c:pt idx="0">
                  <c:v>167.0</c:v>
                </c:pt>
                <c:pt idx="1">
                  <c:v>395.0</c:v>
                </c:pt>
                <c:pt idx="2">
                  <c:v>375.0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874088"/>
        <c:axId val="-2065871032"/>
      </c:lineChart>
      <c:catAx>
        <c:axId val="-2065874088"/>
        <c:scaling>
          <c:orientation val="minMax"/>
        </c:scaling>
        <c:delete val="0"/>
        <c:axPos val="t"/>
        <c:majorTickMark val="out"/>
        <c:minorTickMark val="none"/>
        <c:tickLblPos val="nextTo"/>
        <c:crossAx val="-2065871032"/>
        <c:crosses val="max"/>
        <c:auto val="1"/>
        <c:lblAlgn val="ctr"/>
        <c:lblOffset val="100"/>
        <c:noMultiLvlLbl val="0"/>
      </c:catAx>
      <c:valAx>
        <c:axId val="-20658710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065874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05703599812997"/>
          <c:y val="0.103450497523299"/>
          <c:w val="0.958859280037401"/>
          <c:h val="0.64800578301095"/>
        </c:manualLayout>
      </c:layout>
      <c:lineChart>
        <c:grouping val="stacked"/>
        <c:varyColors val="0"/>
        <c:ser>
          <c:idx val="0"/>
          <c:order val="0"/>
          <c:tx>
            <c:strRef>
              <c:f>All!$B$2</c:f>
              <c:strCache>
                <c:ptCount val="1"/>
                <c:pt idx="0">
                  <c:v>CPS </c:v>
                </c:pt>
              </c:strCache>
            </c:strRef>
          </c:tx>
          <c:dLbls>
            <c:dLbl>
              <c:idx val="0"/>
              <c:layout/>
              <c:showLegendKey val="0"/>
              <c:showVal val="0"/>
              <c:showCatName val="1"/>
              <c:showSerName val="1"/>
              <c:showPercent val="0"/>
              <c:showBubbleSize val="0"/>
            </c:dLbl>
            <c:dLbl>
              <c:idx val="1"/>
              <c:layout>
                <c:manualLayout>
                  <c:x val="0.0677361853832443"/>
                  <c:y val="0.0566851509550216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</c:dLbl>
            <c:showLegendKey val="0"/>
            <c:showVal val="1"/>
            <c:showCatName val="1"/>
            <c:showSerName val="1"/>
            <c:showPercent val="0"/>
            <c:showBubbleSize val="0"/>
            <c:showLeaderLines val="0"/>
          </c:dLbls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All!$D$2:$F$2</c:f>
              <c:numCache>
                <c:formatCode>0</c:formatCode>
                <c:ptCount val="3"/>
                <c:pt idx="0">
                  <c:v>350.0</c:v>
                </c:pt>
                <c:pt idx="1">
                  <c:v>406.0</c:v>
                </c:pt>
                <c:pt idx="2">
                  <c:v>440.0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All!$B$3</c:f>
              <c:strCache>
                <c:ptCount val="1"/>
                <c:pt idx="0">
                  <c:v>FW throughput (1514 Bytes) Gbps</c:v>
                </c:pt>
              </c:strCache>
            </c:strRef>
          </c:tx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All!$D$3:$F$3</c:f>
              <c:numCache>
                <c:formatCode>0</c:formatCode>
                <c:ptCount val="3"/>
                <c:pt idx="0">
                  <c:v>150.0</c:v>
                </c:pt>
                <c:pt idx="1">
                  <c:v>209.0</c:v>
                </c:pt>
                <c:pt idx="2">
                  <c:v>209.0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All!$B$5</c:f>
              <c:strCache>
                <c:ptCount val="1"/>
                <c:pt idx="0">
                  <c:v>FW PPS (64 Bytes) mpps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FW PPS (64 Bytes)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All!$D$5:$F$5</c:f>
              <c:numCache>
                <c:formatCode>0</c:formatCode>
                <c:ptCount val="3"/>
                <c:pt idx="0">
                  <c:v>21.0</c:v>
                </c:pt>
                <c:pt idx="1">
                  <c:v>36.0</c:v>
                </c:pt>
                <c:pt idx="2">
                  <c:v>37.0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All!$B$6</c:f>
              <c:strCache>
                <c:ptCount val="1"/>
                <c:pt idx="0">
                  <c:v>FW capacity v4 (M Sess)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FW capacity v4 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All!$D$6:$F$6</c:f>
              <c:numCache>
                <c:formatCode>0</c:formatCode>
                <c:ptCount val="3"/>
                <c:pt idx="0">
                  <c:v>20.0</c:v>
                </c:pt>
                <c:pt idx="1">
                  <c:v>60.0</c:v>
                </c:pt>
                <c:pt idx="2">
                  <c:v>100.0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All!$B$7</c:f>
              <c:strCache>
                <c:ptCount val="1"/>
                <c:pt idx="0">
                  <c:v>FW capacity v6 (M Sess)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FW capacity v6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All!$D$1:$F$1</c:f>
              <c:strCache>
                <c:ptCount val="3"/>
                <c:pt idx="0">
                  <c:v>12.1XLR</c:v>
                </c:pt>
                <c:pt idx="1">
                  <c:v> X44 XLP</c:v>
                </c:pt>
                <c:pt idx="2">
                  <c:v> X45 XLP CGIOC</c:v>
                </c:pt>
              </c:strCache>
            </c:strRef>
          </c:cat>
          <c:val>
            <c:numRef>
              <c:f>All!$D$7:$F$7</c:f>
              <c:numCache>
                <c:formatCode>0</c:formatCode>
                <c:ptCount val="3"/>
                <c:pt idx="0">
                  <c:v>10.0</c:v>
                </c:pt>
                <c:pt idx="1">
                  <c:v>30.0</c:v>
                </c:pt>
                <c:pt idx="2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789672"/>
        <c:axId val="-2065786648"/>
      </c:lineChart>
      <c:catAx>
        <c:axId val="-206578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065786648"/>
        <c:crosses val="autoZero"/>
        <c:auto val="1"/>
        <c:lblAlgn val="ctr"/>
        <c:lblOffset val="100"/>
        <c:noMultiLvlLbl val="0"/>
      </c:catAx>
      <c:valAx>
        <c:axId val="-2065786648"/>
        <c:scaling>
          <c:orientation val="minMax"/>
        </c:scaling>
        <c:delete val="1"/>
        <c:axPos val="l"/>
        <c:majorGridlines/>
        <c:numFmt formatCode="0" sourceLinked="1"/>
        <c:majorTickMark val="none"/>
        <c:minorTickMark val="none"/>
        <c:tickLblPos val="none"/>
        <c:crossAx val="-2065789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tx1"/>
      </a:solidFill>
    </a:ln>
  </c:spPr>
  <c:printSettings>
    <c:headerFooter/>
    <c:pageMargins b="0.750000000000001" l="0.700000000000001" r="0.700000000000001" t="0.750000000000001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All!$B$3</c:f>
              <c:strCache>
                <c:ptCount val="1"/>
                <c:pt idx="0">
                  <c:v>FW throughput (1514 Bytes) Gbps</c:v>
                </c:pt>
              </c:strCache>
            </c:strRef>
          </c:tx>
          <c:marker>
            <c:symbol val="none"/>
          </c:marker>
          <c:val>
            <c:numRef>
              <c:f>All!$D$3:$F$3</c:f>
              <c:numCache>
                <c:formatCode>0</c:formatCode>
                <c:ptCount val="3"/>
                <c:pt idx="0">
                  <c:v>150.0</c:v>
                </c:pt>
                <c:pt idx="1">
                  <c:v>209.0</c:v>
                </c:pt>
                <c:pt idx="2">
                  <c:v>209.0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All!$B$5</c:f>
              <c:strCache>
                <c:ptCount val="1"/>
                <c:pt idx="0">
                  <c:v>FW PPS (64 Bytes) mpps</c:v>
                </c:pt>
              </c:strCache>
            </c:strRef>
          </c:tx>
          <c:marker>
            <c:symbol val="none"/>
          </c:marker>
          <c:val>
            <c:numRef>
              <c:f>All!$D$5:$F$5</c:f>
              <c:numCache>
                <c:formatCode>0</c:formatCode>
                <c:ptCount val="3"/>
                <c:pt idx="0">
                  <c:v>21.0</c:v>
                </c:pt>
                <c:pt idx="1">
                  <c:v>36.0</c:v>
                </c:pt>
                <c:pt idx="2">
                  <c:v>37.0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All!$B$6</c:f>
              <c:strCache>
                <c:ptCount val="1"/>
                <c:pt idx="0">
                  <c:v>FW capacity v4 (M Sess)</c:v>
                </c:pt>
              </c:strCache>
            </c:strRef>
          </c:tx>
          <c:marker>
            <c:symbol val="none"/>
          </c:marker>
          <c:val>
            <c:numRef>
              <c:f>All!$D$6:$F$6</c:f>
              <c:numCache>
                <c:formatCode>0</c:formatCode>
                <c:ptCount val="3"/>
                <c:pt idx="0">
                  <c:v>20.0</c:v>
                </c:pt>
                <c:pt idx="1">
                  <c:v>60.0</c:v>
                </c:pt>
                <c:pt idx="2">
                  <c:v>100.0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All!$B$7</c:f>
              <c:strCache>
                <c:ptCount val="1"/>
                <c:pt idx="0">
                  <c:v>FW capacity v6 (M Sess)</c:v>
                </c:pt>
              </c:strCache>
            </c:strRef>
          </c:tx>
          <c:marker>
            <c:symbol val="none"/>
          </c:marker>
          <c:val>
            <c:numRef>
              <c:f>All!$D$7:$F$7</c:f>
              <c:numCache>
                <c:formatCode>0</c:formatCode>
                <c:ptCount val="3"/>
                <c:pt idx="0">
                  <c:v>10.0</c:v>
                </c:pt>
                <c:pt idx="1">
                  <c:v>30.0</c:v>
                </c:pt>
                <c:pt idx="2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763288"/>
        <c:axId val="-2065760168"/>
      </c:lineChart>
      <c:catAx>
        <c:axId val="-20657632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5760168"/>
        <c:crosses val="autoZero"/>
        <c:auto val="1"/>
        <c:lblAlgn val="ctr"/>
        <c:lblOffset val="100"/>
        <c:noMultiLvlLbl val="0"/>
      </c:catAx>
      <c:valAx>
        <c:axId val="-20657601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2065763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System</a:t>
            </a:r>
            <a:r>
              <a:rPr lang="en-US" sz="1600" baseline="0"/>
              <a:t> Capacity and Latency</a:t>
            </a:r>
            <a:endParaRPr lang="en-US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311580656734455"/>
          <c:y val="0.11197831792765"/>
          <c:w val="0.949657282048377"/>
          <c:h val="0.742704096770513"/>
        </c:manualLayout>
      </c:layout>
      <c:lineChart>
        <c:grouping val="standard"/>
        <c:varyColors val="0"/>
        <c:ser>
          <c:idx val="0"/>
          <c:order val="0"/>
          <c:tx>
            <c:strRef>
              <c:f>All!$B$6</c:f>
              <c:strCache>
                <c:ptCount val="1"/>
                <c:pt idx="0">
                  <c:v>FW capacity v4 (M Sess)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All!$C$1:$G$1</c:f>
              <c:strCache>
                <c:ptCount val="5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 CGIOC</c:v>
                </c:pt>
                <c:pt idx="4">
                  <c:v>X45 XLP NGIOC</c:v>
                </c:pt>
              </c:strCache>
            </c:strRef>
          </c:cat>
          <c:val>
            <c:numRef>
              <c:f>All!$C$6:$F$6</c:f>
              <c:numCache>
                <c:formatCode>0</c:formatCode>
                <c:ptCount val="4"/>
                <c:pt idx="0">
                  <c:v>20.0</c:v>
                </c:pt>
                <c:pt idx="1">
                  <c:v>20.0</c:v>
                </c:pt>
                <c:pt idx="2">
                  <c:v>60.0</c:v>
                </c:pt>
                <c:pt idx="3">
                  <c:v>100.0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All!$B$7</c:f>
              <c:strCache>
                <c:ptCount val="1"/>
                <c:pt idx="0">
                  <c:v>FW capacity v6 (M Sess)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dLbl>
              <c:idx val="1"/>
              <c:layout>
                <c:manualLayout>
                  <c:x val="0.0168776371308017"/>
                  <c:y val="-0.0115942028985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All!$C$1:$G$1</c:f>
              <c:strCache>
                <c:ptCount val="5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 CGIOC</c:v>
                </c:pt>
                <c:pt idx="4">
                  <c:v>X45 XLP NGIOC</c:v>
                </c:pt>
              </c:strCache>
            </c:strRef>
          </c:cat>
          <c:val>
            <c:numRef>
              <c:f>All!$C$7:$F$7</c:f>
              <c:numCache>
                <c:formatCode>0</c:formatCode>
                <c:ptCount val="4"/>
                <c:pt idx="0">
                  <c:v>10.0</c:v>
                </c:pt>
                <c:pt idx="1">
                  <c:v>10.0</c:v>
                </c:pt>
                <c:pt idx="2">
                  <c:v>30.0</c:v>
                </c:pt>
                <c:pt idx="3">
                  <c:v>100.0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All!$B$8</c:f>
              <c:strCache>
                <c:ptCount val="1"/>
                <c:pt idx="0">
                  <c:v>UDP latency NPIOC (micro s)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All!$C$1:$G$1</c:f>
              <c:strCache>
                <c:ptCount val="5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 CGIOC</c:v>
                </c:pt>
                <c:pt idx="4">
                  <c:v>X45 XLP NGIOC</c:v>
                </c:pt>
              </c:strCache>
            </c:strRef>
          </c:cat>
          <c:val>
            <c:numRef>
              <c:f>All!$C$8:$F$8</c:f>
              <c:numCache>
                <c:formatCode>0</c:formatCode>
                <c:ptCount val="4"/>
                <c:pt idx="0">
                  <c:v>50.0</c:v>
                </c:pt>
                <c:pt idx="1">
                  <c:v>8.7</c:v>
                </c:pt>
                <c:pt idx="2">
                  <c:v>9.0</c:v>
                </c:pt>
                <c:pt idx="3">
                  <c:v>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718008"/>
        <c:axId val="-2065714952"/>
      </c:lineChart>
      <c:catAx>
        <c:axId val="-2065718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-2065714952"/>
        <c:crosses val="autoZero"/>
        <c:auto val="1"/>
        <c:lblAlgn val="ctr"/>
        <c:lblOffset val="100"/>
        <c:noMultiLvlLbl val="0"/>
      </c:catAx>
      <c:valAx>
        <c:axId val="-20657149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-20657180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System T</a:t>
            </a:r>
            <a:r>
              <a:rPr lang="en-US" sz="1600" baseline="0"/>
              <a:t>hroughput and PPS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All!$B$3</c:f>
              <c:strCache>
                <c:ptCount val="1"/>
                <c:pt idx="0">
                  <c:v>FW throughput (1514 Bytes) Gbps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All!$C$1:$G$1</c:f>
              <c:strCache>
                <c:ptCount val="5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 CGIOC</c:v>
                </c:pt>
                <c:pt idx="4">
                  <c:v>X45 XLP NGIOC</c:v>
                </c:pt>
              </c:strCache>
            </c:strRef>
          </c:cat>
          <c:val>
            <c:numRef>
              <c:f>All!$C$3:$G$3</c:f>
              <c:numCache>
                <c:formatCode>0</c:formatCode>
                <c:ptCount val="5"/>
                <c:pt idx="0">
                  <c:v>150.0</c:v>
                </c:pt>
                <c:pt idx="1">
                  <c:v>150.0</c:v>
                </c:pt>
                <c:pt idx="2">
                  <c:v>209.0</c:v>
                </c:pt>
                <c:pt idx="3">
                  <c:v>209.0</c:v>
                </c:pt>
                <c:pt idx="4">
                  <c:v>238.0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All!$B$5</c:f>
              <c:strCache>
                <c:ptCount val="1"/>
                <c:pt idx="0">
                  <c:v>FW PPS (64 Bytes) mpps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All!$C$1:$G$1</c:f>
              <c:strCache>
                <c:ptCount val="5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 CGIOC</c:v>
                </c:pt>
                <c:pt idx="4">
                  <c:v>X45 XLP NGIOC</c:v>
                </c:pt>
              </c:strCache>
            </c:strRef>
          </c:cat>
          <c:val>
            <c:numRef>
              <c:f>All!$C$5:$G$5</c:f>
              <c:numCache>
                <c:formatCode>0</c:formatCode>
                <c:ptCount val="5"/>
                <c:pt idx="0">
                  <c:v>21.0</c:v>
                </c:pt>
                <c:pt idx="1">
                  <c:v>21.0</c:v>
                </c:pt>
                <c:pt idx="2">
                  <c:v>36.0</c:v>
                </c:pt>
                <c:pt idx="3">
                  <c:v>37.0</c:v>
                </c:pt>
                <c:pt idx="4">
                  <c:v>40.0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6651192"/>
        <c:axId val="-2066654184"/>
      </c:lineChart>
      <c:catAx>
        <c:axId val="-2066651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-2066654184"/>
        <c:crosses val="autoZero"/>
        <c:auto val="1"/>
        <c:lblAlgn val="ctr"/>
        <c:lblOffset val="100"/>
        <c:noMultiLvlLbl val="0"/>
      </c:catAx>
      <c:valAx>
        <c:axId val="-206665418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-2066651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'09-18'!$T$2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'09-18'!$U$2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1"/>
          <c:order val="1"/>
          <c:tx>
            <c:strRef>
              <c:f>'09-18'!$T$3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'09-18'!$U$3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'09-18'!$T$4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'09-18'!$U$4</c:f>
              <c:numCache>
                <c:formatCode>0.00</c:formatCode>
                <c:ptCount val="1"/>
                <c:pt idx="0">
                  <c:v>13.0</c:v>
                </c:pt>
              </c:numCache>
            </c:numRef>
          </c:val>
        </c:ser>
        <c:ser>
          <c:idx val="3"/>
          <c:order val="3"/>
          <c:tx>
            <c:strRef>
              <c:f>'09-18'!$T$5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'09-18'!$U$5</c:f>
              <c:numCache>
                <c:formatCode>0.00</c:formatCode>
                <c:ptCount val="1"/>
                <c:pt idx="0">
                  <c:v>22.1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195400"/>
        <c:axId val="-2117192280"/>
      </c:barChart>
      <c:catAx>
        <c:axId val="-2117195400"/>
        <c:scaling>
          <c:orientation val="minMax"/>
        </c:scaling>
        <c:delete val="1"/>
        <c:axPos val="b"/>
        <c:majorTickMark val="out"/>
        <c:minorTickMark val="none"/>
        <c:tickLblPos val="none"/>
        <c:crossAx val="-2117192280"/>
        <c:crosses val="autoZero"/>
        <c:auto val="1"/>
        <c:lblAlgn val="ctr"/>
        <c:lblOffset val="100"/>
        <c:noMultiLvlLbl val="0"/>
      </c:catAx>
      <c:valAx>
        <c:axId val="-2117192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195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All!$B$2</c:f>
              <c:strCache>
                <c:ptCount val="1"/>
                <c:pt idx="0">
                  <c:v>CPS 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All!$C$1:$F$1</c:f>
              <c:strCache>
                <c:ptCount val="4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 CGIOC</c:v>
                </c:pt>
              </c:strCache>
            </c:strRef>
          </c:cat>
          <c:val>
            <c:numRef>
              <c:f>All!$C$2:$F$2</c:f>
              <c:numCache>
                <c:formatCode>0</c:formatCode>
                <c:ptCount val="4"/>
                <c:pt idx="0">
                  <c:v>350.0</c:v>
                </c:pt>
                <c:pt idx="1">
                  <c:v>350.0</c:v>
                </c:pt>
                <c:pt idx="2">
                  <c:v>406.0</c:v>
                </c:pt>
                <c:pt idx="3">
                  <c:v>440.0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6682424"/>
        <c:axId val="-2066685416"/>
      </c:lineChart>
      <c:catAx>
        <c:axId val="-206668242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6685416"/>
        <c:crosses val="autoZero"/>
        <c:auto val="1"/>
        <c:lblAlgn val="ctr"/>
        <c:lblOffset val="100"/>
        <c:noMultiLvlLbl val="0"/>
      </c:catAx>
      <c:valAx>
        <c:axId val="-2066685416"/>
        <c:scaling>
          <c:orientation val="minMax"/>
          <c:min val="300.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2066682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IPSec VPN Performance</a:t>
            </a:r>
            <a:r>
              <a:rPr lang="en-US" sz="1600" baseline="0"/>
              <a:t> 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VPN!$B$3</c:f>
              <c:strCache>
                <c:ptCount val="1"/>
                <c:pt idx="0">
                  <c:v>PPS per SPU (Kpps)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VPN!$A$4:$A$9</c:f>
              <c:strCache>
                <c:ptCount val="6"/>
                <c:pt idx="0">
                  <c:v> 11.2(XLR) </c:v>
                </c:pt>
                <c:pt idx="1">
                  <c:v>11.4R6(XLR) </c:v>
                </c:pt>
                <c:pt idx="2">
                  <c:v> X44  XLP</c:v>
                </c:pt>
                <c:pt idx="3">
                  <c:v> X45 XLP </c:v>
                </c:pt>
                <c:pt idx="4">
                  <c:v>X46D10</c:v>
                </c:pt>
                <c:pt idx="5">
                  <c:v>X47-D10</c:v>
                </c:pt>
              </c:strCache>
            </c:strRef>
          </c:cat>
          <c:val>
            <c:numRef>
              <c:f>VPN!$B$4:$B$9</c:f>
              <c:numCache>
                <c:formatCode>General</c:formatCode>
                <c:ptCount val="6"/>
                <c:pt idx="0">
                  <c:v>280.0</c:v>
                </c:pt>
                <c:pt idx="1">
                  <c:v>330.0</c:v>
                </c:pt>
                <c:pt idx="2">
                  <c:v>445.0</c:v>
                </c:pt>
                <c:pt idx="3">
                  <c:v>575.0</c:v>
                </c:pt>
                <c:pt idx="4">
                  <c:v>563.0</c:v>
                </c:pt>
                <c:pt idx="5">
                  <c:v>528.0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VPN!$C$3</c:f>
              <c:strCache>
                <c:ptCount val="1"/>
                <c:pt idx="0">
                  <c:v>Throughput  per SPU (mbps)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VPN!$A$4:$A$9</c:f>
              <c:strCache>
                <c:ptCount val="6"/>
                <c:pt idx="0">
                  <c:v> 11.2(XLR) </c:v>
                </c:pt>
                <c:pt idx="1">
                  <c:v>11.4R6(XLR) </c:v>
                </c:pt>
                <c:pt idx="2">
                  <c:v> X44  XLP</c:v>
                </c:pt>
                <c:pt idx="3">
                  <c:v> X45 XLP </c:v>
                </c:pt>
                <c:pt idx="4">
                  <c:v>X46D10</c:v>
                </c:pt>
                <c:pt idx="5">
                  <c:v>X47-D10</c:v>
                </c:pt>
              </c:strCache>
            </c:strRef>
          </c:cat>
          <c:val>
            <c:numRef>
              <c:f>VPN!$C$4:$C$9</c:f>
              <c:numCache>
                <c:formatCode>General</c:formatCode>
                <c:ptCount val="6"/>
                <c:pt idx="0">
                  <c:v>2860.0</c:v>
                </c:pt>
                <c:pt idx="1">
                  <c:v>3444.0</c:v>
                </c:pt>
                <c:pt idx="2">
                  <c:v>4893.0</c:v>
                </c:pt>
                <c:pt idx="3">
                  <c:v>6205.0</c:v>
                </c:pt>
                <c:pt idx="4">
                  <c:v>6125.0</c:v>
                </c:pt>
                <c:pt idx="5">
                  <c:v>5700.0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VPN!$D$3</c:f>
              <c:strCache>
                <c:ptCount val="1"/>
                <c:pt idx="0">
                  <c:v>TPS per SPC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VPN!$A$4:$A$9</c:f>
              <c:strCache>
                <c:ptCount val="6"/>
                <c:pt idx="0">
                  <c:v> 11.2(XLR) </c:v>
                </c:pt>
                <c:pt idx="1">
                  <c:v>11.4R6(XLR) </c:v>
                </c:pt>
                <c:pt idx="2">
                  <c:v> X44  XLP</c:v>
                </c:pt>
                <c:pt idx="3">
                  <c:v> X45 XLP </c:v>
                </c:pt>
                <c:pt idx="4">
                  <c:v>X46D10</c:v>
                </c:pt>
                <c:pt idx="5">
                  <c:v>X47-D10</c:v>
                </c:pt>
              </c:strCache>
            </c:strRef>
          </c:cat>
          <c:val>
            <c:numRef>
              <c:f>VPN!$D$4:$D$9</c:f>
              <c:numCache>
                <c:formatCode>General</c:formatCode>
                <c:ptCount val="6"/>
                <c:pt idx="0">
                  <c:v>50.0</c:v>
                </c:pt>
                <c:pt idx="1">
                  <c:v>102.0</c:v>
                </c:pt>
                <c:pt idx="2">
                  <c:v>468.0</c:v>
                </c:pt>
                <c:pt idx="3">
                  <c:v>417.0</c:v>
                </c:pt>
                <c:pt idx="4">
                  <c:v>441.0</c:v>
                </c:pt>
                <c:pt idx="5">
                  <c:v>416.0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559704"/>
        <c:axId val="-2065556648"/>
      </c:lineChart>
      <c:catAx>
        <c:axId val="-2065559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-2065556648"/>
        <c:crosses val="autoZero"/>
        <c:auto val="1"/>
        <c:lblAlgn val="ctr"/>
        <c:lblOffset val="400"/>
        <c:noMultiLvlLbl val="0"/>
      </c:catAx>
      <c:valAx>
        <c:axId val="-20655566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-20655597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CPS!$B$2</c:f>
              <c:strCache>
                <c:ptCount val="1"/>
                <c:pt idx="0">
                  <c:v>CPS 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CPS!$C$1:$H$1</c:f>
              <c:strCache>
                <c:ptCount val="6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 CGIOC</c:v>
                </c:pt>
                <c:pt idx="4">
                  <c:v>X46 -D10 NGIOC</c:v>
                </c:pt>
                <c:pt idx="5">
                  <c:v>X47-D10 NGIOC</c:v>
                </c:pt>
              </c:strCache>
            </c:strRef>
          </c:cat>
          <c:val>
            <c:numRef>
              <c:f>CPS!$C$2:$H$2</c:f>
              <c:numCache>
                <c:formatCode>0</c:formatCode>
                <c:ptCount val="6"/>
                <c:pt idx="0">
                  <c:v>350.0</c:v>
                </c:pt>
                <c:pt idx="1">
                  <c:v>350.0</c:v>
                </c:pt>
                <c:pt idx="2">
                  <c:v>406.0</c:v>
                </c:pt>
                <c:pt idx="3">
                  <c:v>440.0</c:v>
                </c:pt>
                <c:pt idx="4">
                  <c:v>450.0</c:v>
                </c:pt>
                <c:pt idx="5">
                  <c:v>420.0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523480"/>
        <c:axId val="-2065520504"/>
      </c:lineChart>
      <c:catAx>
        <c:axId val="-206552348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5520504"/>
        <c:crosses val="autoZero"/>
        <c:auto val="1"/>
        <c:lblAlgn val="ctr"/>
        <c:lblOffset val="100"/>
        <c:noMultiLvlLbl val="0"/>
      </c:catAx>
      <c:valAx>
        <c:axId val="-2065520504"/>
        <c:scaling>
          <c:orientation val="minMax"/>
          <c:min val="300.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2065523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System FW</a:t>
            </a:r>
            <a:r>
              <a:rPr lang="en-US" sz="1600" baseline="0"/>
              <a:t> </a:t>
            </a:r>
            <a:r>
              <a:rPr lang="en-US" sz="1600"/>
              <a:t>T</a:t>
            </a:r>
            <a:r>
              <a:rPr lang="en-US" sz="1600" baseline="0"/>
              <a:t>hroughput (1514Bytes)Gbps</a:t>
            </a:r>
            <a:endParaRPr lang="en-US" sz="1600"/>
          </a:p>
        </c:rich>
      </c:tx>
      <c:layout>
        <c:manualLayout>
          <c:xMode val="edge"/>
          <c:yMode val="edge"/>
          <c:x val="0.313940703631081"/>
          <c:y val="0.02312138728323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410441540309417"/>
          <c:y val="0.12485549132948"/>
          <c:w val="0.842919340102044"/>
          <c:h val="0.77009649082882"/>
        </c:manualLayout>
      </c:layout>
      <c:lineChart>
        <c:grouping val="standard"/>
        <c:varyColors val="0"/>
        <c:ser>
          <c:idx val="0"/>
          <c:order val="0"/>
          <c:tx>
            <c:strRef>
              <c:f>'thruput '!$B$3</c:f>
              <c:strCache>
                <c:ptCount val="1"/>
                <c:pt idx="0">
                  <c:v>System FW throughput (1514 Bytes) Gbps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'thruput '!$C$1:$I$1</c:f>
              <c:strCache>
                <c:ptCount val="7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</c:v>
                </c:pt>
                <c:pt idx="4">
                  <c:v>X45 XLP NGIOC</c:v>
                </c:pt>
                <c:pt idx="5">
                  <c:v>X46 -D10 NGIOC</c:v>
                </c:pt>
                <c:pt idx="6">
                  <c:v>X47-D10 NGIOC</c:v>
                </c:pt>
              </c:strCache>
            </c:strRef>
          </c:cat>
          <c:val>
            <c:numRef>
              <c:f>'thruput '!$C$3:$I$3</c:f>
              <c:numCache>
                <c:formatCode>0</c:formatCode>
                <c:ptCount val="7"/>
                <c:pt idx="0">
                  <c:v>150.0</c:v>
                </c:pt>
                <c:pt idx="1">
                  <c:v>150.0</c:v>
                </c:pt>
                <c:pt idx="2">
                  <c:v>209.0</c:v>
                </c:pt>
                <c:pt idx="3">
                  <c:v>209.0</c:v>
                </c:pt>
                <c:pt idx="4">
                  <c:v>238.0</c:v>
                </c:pt>
                <c:pt idx="5">
                  <c:v>238.0</c:v>
                </c:pt>
                <c:pt idx="6">
                  <c:v>295.0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475560"/>
        <c:axId val="-2065472584"/>
      </c:lineChart>
      <c:catAx>
        <c:axId val="-2065475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-2065472584"/>
        <c:crosses val="autoZero"/>
        <c:auto val="1"/>
        <c:lblAlgn val="ctr"/>
        <c:lblOffset val="100"/>
        <c:noMultiLvlLbl val="0"/>
      </c:catAx>
      <c:valAx>
        <c:axId val="-206547258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-2065475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FW PPS PER</a:t>
            </a:r>
            <a:r>
              <a:rPr lang="en-US" baseline="0"/>
              <a:t> SPU</a:t>
            </a:r>
            <a:r>
              <a:rPr lang="en-US"/>
              <a:t>(64 Bytes) mpps </a:t>
            </a:r>
          </a:p>
        </c:rich>
      </c:tx>
      <c:layout>
        <c:manualLayout>
          <c:xMode val="edge"/>
          <c:yMode val="edge"/>
          <c:x val="0.245927657480315"/>
          <c:y val="0.020618556701030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595066437007874"/>
          <c:y val="0.134315169366716"/>
          <c:w val="0.841535022965879"/>
          <c:h val="0.746843551772523"/>
        </c:manualLayout>
      </c:layout>
      <c:lineChart>
        <c:grouping val="standard"/>
        <c:varyColors val="0"/>
        <c:ser>
          <c:idx val="0"/>
          <c:order val="0"/>
          <c:tx>
            <c:strRef>
              <c:f>'thruput '!$B$4</c:f>
              <c:strCache>
                <c:ptCount val="1"/>
                <c:pt idx="0">
                  <c:v>FW PPS (64 Bytes) mpps PER SPU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'thruput '!$C$1:$I$1</c:f>
              <c:strCache>
                <c:ptCount val="7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</c:v>
                </c:pt>
                <c:pt idx="4">
                  <c:v>X45 XLP NGIOC</c:v>
                </c:pt>
                <c:pt idx="5">
                  <c:v>X46 -D10 NGIOC</c:v>
                </c:pt>
                <c:pt idx="6">
                  <c:v>X47-D10 NGIOC</c:v>
                </c:pt>
              </c:strCache>
            </c:strRef>
          </c:cat>
          <c:val>
            <c:numRef>
              <c:f>'thruput '!$C$4:$I$4</c:f>
              <c:numCache>
                <c:formatCode>0.00</c:formatCode>
                <c:ptCount val="7"/>
                <c:pt idx="0">
                  <c:v>1.0</c:v>
                </c:pt>
                <c:pt idx="1">
                  <c:v>1.0</c:v>
                </c:pt>
                <c:pt idx="2">
                  <c:v>1.65</c:v>
                </c:pt>
                <c:pt idx="3">
                  <c:v>1.65</c:v>
                </c:pt>
                <c:pt idx="4">
                  <c:v>1.5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5133400"/>
        <c:axId val="-2026773288"/>
      </c:lineChart>
      <c:catAx>
        <c:axId val="-211513340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26773288"/>
        <c:crosses val="autoZero"/>
        <c:auto val="1"/>
        <c:lblAlgn val="ctr"/>
        <c:lblOffset val="100"/>
        <c:noMultiLvlLbl val="0"/>
      </c:catAx>
      <c:valAx>
        <c:axId val="-20267732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5133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System</a:t>
            </a:r>
            <a:r>
              <a:rPr lang="en-US" sz="1600" baseline="0"/>
              <a:t> FW Capacity 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capacity!$B$5</c:f>
              <c:strCache>
                <c:ptCount val="1"/>
                <c:pt idx="0">
                  <c:v>FW capacity v4 (M Sess)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capacity!$C$1:$I$1</c:f>
              <c:strCache>
                <c:ptCount val="7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</c:v>
                </c:pt>
                <c:pt idx="4">
                  <c:v>X45 XLP NGIOC</c:v>
                </c:pt>
                <c:pt idx="5">
                  <c:v>X46 </c:v>
                </c:pt>
                <c:pt idx="6">
                  <c:v>X47</c:v>
                </c:pt>
              </c:strCache>
            </c:strRef>
          </c:cat>
          <c:val>
            <c:numRef>
              <c:f>capacity!$C$5:$I$5</c:f>
              <c:numCache>
                <c:formatCode>0</c:formatCode>
                <c:ptCount val="7"/>
                <c:pt idx="0">
                  <c:v>20.0</c:v>
                </c:pt>
                <c:pt idx="1">
                  <c:v>20.0</c:v>
                </c:pt>
                <c:pt idx="2">
                  <c:v>60.0</c:v>
                </c:pt>
                <c:pt idx="3">
                  <c:v>100.0</c:v>
                </c:pt>
                <c:pt idx="4">
                  <c:v>100.0</c:v>
                </c:pt>
                <c:pt idx="5">
                  <c:v>100.0</c:v>
                </c:pt>
                <c:pt idx="6">
                  <c:v>100.0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capacity!$B$6</c:f>
              <c:strCache>
                <c:ptCount val="1"/>
                <c:pt idx="0">
                  <c:v>FW capacity v6 (M Sess)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dLbls>
            <c:dLbl>
              <c:idx val="1"/>
              <c:layout>
                <c:manualLayout>
                  <c:x val="0.0168776371308017"/>
                  <c:y val="-0.0115942028985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capacity!$C$1:$I$1</c:f>
              <c:strCache>
                <c:ptCount val="7"/>
                <c:pt idx="0">
                  <c:v>11.4R6</c:v>
                </c:pt>
                <c:pt idx="1">
                  <c:v>12.1XLR</c:v>
                </c:pt>
                <c:pt idx="2">
                  <c:v> X44 XLP</c:v>
                </c:pt>
                <c:pt idx="3">
                  <c:v> X45 XLP</c:v>
                </c:pt>
                <c:pt idx="4">
                  <c:v>X45 XLP NGIOC</c:v>
                </c:pt>
                <c:pt idx="5">
                  <c:v>X46 </c:v>
                </c:pt>
                <c:pt idx="6">
                  <c:v>X47</c:v>
                </c:pt>
              </c:strCache>
            </c:strRef>
          </c:cat>
          <c:val>
            <c:numRef>
              <c:f>capacity!$C$6:$I$6</c:f>
              <c:numCache>
                <c:formatCode>0</c:formatCode>
                <c:ptCount val="7"/>
                <c:pt idx="0">
                  <c:v>10.0</c:v>
                </c:pt>
                <c:pt idx="1">
                  <c:v>10.0</c:v>
                </c:pt>
                <c:pt idx="2">
                  <c:v>30.0</c:v>
                </c:pt>
                <c:pt idx="3">
                  <c:v>100.0</c:v>
                </c:pt>
                <c:pt idx="4">
                  <c:v>100.0</c:v>
                </c:pt>
                <c:pt idx="5">
                  <c:v>100.0</c:v>
                </c:pt>
                <c:pt idx="6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426344"/>
        <c:axId val="-2065423368"/>
      </c:lineChart>
      <c:catAx>
        <c:axId val="-2065426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-2065423368"/>
        <c:crosses val="autoZero"/>
        <c:auto val="1"/>
        <c:lblAlgn val="ctr"/>
        <c:lblOffset val="100"/>
        <c:noMultiLvlLbl val="0"/>
      </c:catAx>
      <c:valAx>
        <c:axId val="-206542336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-2065426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CPS 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Sheet1!$C$3:$G$3</c:f>
              <c:strCache>
                <c:ptCount val="5"/>
                <c:pt idx="0">
                  <c:v>XLR</c:v>
                </c:pt>
                <c:pt idx="1">
                  <c:v>XLP X44</c:v>
                </c:pt>
                <c:pt idx="2">
                  <c:v>XLP X45</c:v>
                </c:pt>
                <c:pt idx="3">
                  <c:v>XLP X46 NGIOC</c:v>
                </c:pt>
                <c:pt idx="4">
                  <c:v>XLP X47 NGIOC</c:v>
                </c:pt>
              </c:strCache>
            </c:strRef>
          </c:cat>
          <c:val>
            <c:numRef>
              <c:f>Sheet1!$C$4:$G$4</c:f>
              <c:numCache>
                <c:formatCode>General</c:formatCode>
                <c:ptCount val="5"/>
                <c:pt idx="0">
                  <c:v>350.0</c:v>
                </c:pt>
                <c:pt idx="1">
                  <c:v>406.0</c:v>
                </c:pt>
                <c:pt idx="2">
                  <c:v>440.0</c:v>
                </c:pt>
                <c:pt idx="3">
                  <c:v>450.0</c:v>
                </c:pt>
                <c:pt idx="4">
                  <c:v>420.0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FW throughput (1514 Bytes)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Sheet1!$C$3:$G$3</c:f>
              <c:strCache>
                <c:ptCount val="5"/>
                <c:pt idx="0">
                  <c:v>XLR</c:v>
                </c:pt>
                <c:pt idx="1">
                  <c:v>XLP X44</c:v>
                </c:pt>
                <c:pt idx="2">
                  <c:v>XLP X45</c:v>
                </c:pt>
                <c:pt idx="3">
                  <c:v>XLP X46 NGIOC</c:v>
                </c:pt>
                <c:pt idx="4">
                  <c:v>XLP X47 NGIOC</c:v>
                </c:pt>
              </c:strCache>
            </c:strRef>
          </c:cat>
          <c:val>
            <c:numRef>
              <c:f>Sheet1!$C$5:$G$5</c:f>
              <c:numCache>
                <c:formatCode>General</c:formatCode>
                <c:ptCount val="5"/>
                <c:pt idx="0">
                  <c:v>150.0</c:v>
                </c:pt>
                <c:pt idx="1">
                  <c:v>209.0</c:v>
                </c:pt>
                <c:pt idx="2">
                  <c:v>209.0</c:v>
                </c:pt>
                <c:pt idx="3">
                  <c:v>238.0</c:v>
                </c:pt>
                <c:pt idx="4">
                  <c:v>295.0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FW PPS (64 Bytes)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Sheet1!$C$3:$G$3</c:f>
              <c:strCache>
                <c:ptCount val="5"/>
                <c:pt idx="0">
                  <c:v>XLR</c:v>
                </c:pt>
                <c:pt idx="1">
                  <c:v>XLP X44</c:v>
                </c:pt>
                <c:pt idx="2">
                  <c:v>XLP X45</c:v>
                </c:pt>
                <c:pt idx="3">
                  <c:v>XLP X46 NGIOC</c:v>
                </c:pt>
                <c:pt idx="4">
                  <c:v>XLP X47 NGIOC</c:v>
                </c:pt>
              </c:strCache>
            </c:strRef>
          </c:cat>
          <c:val>
            <c:numRef>
              <c:f>Sheet1!$C$6:$G$6</c:f>
              <c:numCache>
                <c:formatCode>General</c:formatCode>
                <c:ptCount val="5"/>
                <c:pt idx="0">
                  <c:v>21.0</c:v>
                </c:pt>
                <c:pt idx="1">
                  <c:v>36.0</c:v>
                </c:pt>
                <c:pt idx="2">
                  <c:v>37.0</c:v>
                </c:pt>
                <c:pt idx="3">
                  <c:v>40.0</c:v>
                </c:pt>
                <c:pt idx="4">
                  <c:v>40.0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FW capacity v4 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Sheet1!$C$3:$G$3</c:f>
              <c:strCache>
                <c:ptCount val="5"/>
                <c:pt idx="0">
                  <c:v>XLR</c:v>
                </c:pt>
                <c:pt idx="1">
                  <c:v>XLP X44</c:v>
                </c:pt>
                <c:pt idx="2">
                  <c:v>XLP X45</c:v>
                </c:pt>
                <c:pt idx="3">
                  <c:v>XLP X46 NGIOC</c:v>
                </c:pt>
                <c:pt idx="4">
                  <c:v>XLP X47 NGIOC</c:v>
                </c:pt>
              </c:strCache>
            </c:strRef>
          </c:cat>
          <c:val>
            <c:numRef>
              <c:f>Sheet1!$C$7:$G$7</c:f>
              <c:numCache>
                <c:formatCode>General</c:formatCode>
                <c:ptCount val="5"/>
                <c:pt idx="0">
                  <c:v>20.0</c:v>
                </c:pt>
                <c:pt idx="1">
                  <c:v>60.0</c:v>
                </c:pt>
                <c:pt idx="2">
                  <c:v>100.0</c:v>
                </c:pt>
                <c:pt idx="3">
                  <c:v>100.0</c:v>
                </c:pt>
                <c:pt idx="4">
                  <c:v>100.0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Sheet1!$B$8</c:f>
              <c:strCache>
                <c:ptCount val="1"/>
                <c:pt idx="0">
                  <c:v>FW capacity v6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Sheet1!$C$3:$G$3</c:f>
              <c:strCache>
                <c:ptCount val="5"/>
                <c:pt idx="0">
                  <c:v>XLR</c:v>
                </c:pt>
                <c:pt idx="1">
                  <c:v>XLP X44</c:v>
                </c:pt>
                <c:pt idx="2">
                  <c:v>XLP X45</c:v>
                </c:pt>
                <c:pt idx="3">
                  <c:v>XLP X46 NGIOC</c:v>
                </c:pt>
                <c:pt idx="4">
                  <c:v>XLP X47 NGIOC</c:v>
                </c:pt>
              </c:strCache>
            </c:strRef>
          </c:cat>
          <c:val>
            <c:numRef>
              <c:f>Sheet1!$C$8:$G$8</c:f>
              <c:numCache>
                <c:formatCode>General</c:formatCode>
                <c:ptCount val="5"/>
                <c:pt idx="0">
                  <c:v>10.0</c:v>
                </c:pt>
                <c:pt idx="1">
                  <c:v>30.0</c:v>
                </c:pt>
                <c:pt idx="2">
                  <c:v>100.0</c:v>
                </c:pt>
                <c:pt idx="3">
                  <c:v>100.0</c:v>
                </c:pt>
                <c:pt idx="4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25567736"/>
        <c:axId val="-2041966904"/>
      </c:lineChart>
      <c:catAx>
        <c:axId val="-202556773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41966904"/>
        <c:crosses val="autoZero"/>
        <c:auto val="1"/>
        <c:lblAlgn val="ctr"/>
        <c:lblOffset val="100"/>
        <c:noMultiLvlLbl val="0"/>
      </c:catAx>
      <c:valAx>
        <c:axId val="-2041966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25567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'09-18'!$W$2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'09-18'!$X$2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'09-18'!$W$3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'09-18'!$X$3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'09-18'!$W$4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'09-18'!$X$4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3"/>
          <c:order val="3"/>
          <c:tx>
            <c:strRef>
              <c:f>'09-18'!$W$5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'09-18'!$X$5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314296"/>
        <c:axId val="-2117493160"/>
      </c:barChart>
      <c:catAx>
        <c:axId val="-2117314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117493160"/>
        <c:crosses val="autoZero"/>
        <c:auto val="1"/>
        <c:lblAlgn val="ctr"/>
        <c:lblOffset val="100"/>
        <c:noMultiLvlLbl val="0"/>
      </c:catAx>
      <c:valAx>
        <c:axId val="-2117493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3142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'09-18'!$T$8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'09-18'!$U$8</c:f>
              <c:numCache>
                <c:formatCode>0.00</c:formatCode>
                <c:ptCount val="1"/>
                <c:pt idx="0">
                  <c:v>1.1</c:v>
                </c:pt>
              </c:numCache>
            </c:numRef>
          </c:val>
        </c:ser>
        <c:ser>
          <c:idx val="1"/>
          <c:order val="1"/>
          <c:tx>
            <c:strRef>
              <c:f>'09-18'!$T$9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'09-18'!$U$9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'09-18'!$T$10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'09-18'!$U$10</c:f>
              <c:numCache>
                <c:formatCode>0.00</c:formatCode>
                <c:ptCount val="1"/>
                <c:pt idx="0">
                  <c:v>2.8</c:v>
                </c:pt>
              </c:numCache>
            </c:numRef>
          </c:val>
        </c:ser>
        <c:ser>
          <c:idx val="3"/>
          <c:order val="3"/>
          <c:tx>
            <c:strRef>
              <c:f>'09-18'!$T$12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'09-18'!$U$12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647544"/>
        <c:axId val="-2117653992"/>
      </c:barChart>
      <c:catAx>
        <c:axId val="-2117647544"/>
        <c:scaling>
          <c:orientation val="minMax"/>
        </c:scaling>
        <c:delete val="1"/>
        <c:axPos val="b"/>
        <c:majorTickMark val="out"/>
        <c:minorTickMark val="none"/>
        <c:tickLblPos val="none"/>
        <c:crossAx val="-2117653992"/>
        <c:crosses val="autoZero"/>
        <c:auto val="1"/>
        <c:lblAlgn val="ctr"/>
        <c:lblOffset val="100"/>
        <c:noMultiLvlLbl val="0"/>
      </c:catAx>
      <c:valAx>
        <c:axId val="-2117653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647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'09-18'!$W$8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'09-18'!$X$8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'09-18'!$W$9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'09-18'!$X$9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'09-18'!$W$10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'09-18'!$X$10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'09-18'!$W$12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'09-18'!$X$12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684328"/>
        <c:axId val="-2117693816"/>
      </c:barChart>
      <c:catAx>
        <c:axId val="-2117684328"/>
        <c:scaling>
          <c:orientation val="minMax"/>
        </c:scaling>
        <c:delete val="1"/>
        <c:axPos val="b"/>
        <c:majorTickMark val="out"/>
        <c:minorTickMark val="none"/>
        <c:tickLblPos val="none"/>
        <c:crossAx val="-2117693816"/>
        <c:crosses val="autoZero"/>
        <c:auto val="1"/>
        <c:lblAlgn val="ctr"/>
        <c:lblOffset val="100"/>
        <c:noMultiLvlLbl val="0"/>
      </c:catAx>
      <c:valAx>
        <c:axId val="-2117693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684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 FW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'09-18'!$T$16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'09-18'!$U$16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'09-18'!$T$17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'09-18'!$U$17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'09-18'!$T$18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'09-18'!$U$18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ser>
          <c:idx val="3"/>
          <c:order val="3"/>
          <c:tx>
            <c:strRef>
              <c:f>'09-18'!$T$19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'09-18'!$U$19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772136"/>
        <c:axId val="-2117774360"/>
      </c:barChart>
      <c:catAx>
        <c:axId val="-2117772136"/>
        <c:scaling>
          <c:orientation val="minMax"/>
        </c:scaling>
        <c:delete val="1"/>
        <c:axPos val="b"/>
        <c:majorTickMark val="out"/>
        <c:minorTickMark val="none"/>
        <c:tickLblPos val="none"/>
        <c:crossAx val="-2117774360"/>
        <c:crosses val="autoZero"/>
        <c:auto val="1"/>
        <c:lblAlgn val="ctr"/>
        <c:lblOffset val="100"/>
        <c:noMultiLvlLbl val="0"/>
      </c:catAx>
      <c:valAx>
        <c:axId val="-2117774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7721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 VPN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'09-18'!$T$22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'09-18'!$U$22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'09-18'!$T$23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'09-18'!$U$23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2"/>
          <c:order val="2"/>
          <c:tx>
            <c:strRef>
              <c:f>'09-18'!$T$24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'09-18'!$U$24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'09-18'!$T$25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'09-18'!$U$25</c:f>
              <c:numCache>
                <c:formatCode>0.00</c:formatCode>
                <c:ptCount val="1"/>
                <c:pt idx="0">
                  <c:v>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935256"/>
        <c:axId val="-2117936168"/>
      </c:barChart>
      <c:catAx>
        <c:axId val="-2117935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117936168"/>
        <c:crosses val="autoZero"/>
        <c:auto val="1"/>
        <c:lblAlgn val="ctr"/>
        <c:lblOffset val="100"/>
        <c:noMultiLvlLbl val="0"/>
      </c:catAx>
      <c:valAx>
        <c:axId val="-2117936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9352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/>
              <a:t>Single session IPS </a:t>
            </a:r>
          </a:p>
          <a:p>
            <a:pPr>
              <a:defRPr sz="2400"/>
            </a:pPr>
            <a:r>
              <a:rPr lang="en-US" sz="2400" b="1"/>
              <a:t>(Per SPU)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'09-18'!$T$28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'09-18'!$U$28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'09-18'!$T$29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'09-18'!$U$29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2"/>
          <c:order val="2"/>
          <c:tx>
            <c:strRef>
              <c:f>'09-18'!$T$30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'09-18'!$U$30</c:f>
              <c:numCache>
                <c:formatCode>0.00</c:formatCode>
                <c:ptCount val="1"/>
                <c:pt idx="0">
                  <c:v>0.085</c:v>
                </c:pt>
              </c:numCache>
            </c:numRef>
          </c:val>
        </c:ser>
        <c:ser>
          <c:idx val="3"/>
          <c:order val="3"/>
          <c:tx>
            <c:strRef>
              <c:f>'09-18'!$T$31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'09-18'!$U$31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8012008"/>
        <c:axId val="-2118008888"/>
      </c:barChart>
      <c:catAx>
        <c:axId val="-2118012008"/>
        <c:scaling>
          <c:orientation val="minMax"/>
        </c:scaling>
        <c:delete val="1"/>
        <c:axPos val="b"/>
        <c:majorTickMark val="out"/>
        <c:minorTickMark val="none"/>
        <c:tickLblPos val="none"/>
        <c:crossAx val="-2118008888"/>
        <c:crosses val="autoZero"/>
        <c:auto val="1"/>
        <c:lblAlgn val="ctr"/>
        <c:lblOffset val="100"/>
        <c:noMultiLvlLbl val="0"/>
      </c:catAx>
      <c:valAx>
        <c:axId val="-2118008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8012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'09-24'!$N$2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'09-24'!$O$2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1"/>
          <c:order val="1"/>
          <c:tx>
            <c:strRef>
              <c:f>'09-24'!$N$3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'09-24'!$O$3</c:f>
              <c:numCache>
                <c:formatCode>0.00</c:formatCode>
                <c:ptCount val="1"/>
                <c:pt idx="0">
                  <c:v>500.0</c:v>
                </c:pt>
              </c:numCache>
            </c:numRef>
          </c:val>
        </c:ser>
        <c:ser>
          <c:idx val="2"/>
          <c:order val="2"/>
          <c:tx>
            <c:strRef>
              <c:f>'09-24'!$N$4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'09-24'!$O$4</c:f>
              <c:numCache>
                <c:formatCode>0.00</c:formatCode>
                <c:ptCount val="1"/>
                <c:pt idx="0">
                  <c:v>260.0</c:v>
                </c:pt>
              </c:numCache>
            </c:numRef>
          </c:val>
        </c:ser>
        <c:ser>
          <c:idx val="3"/>
          <c:order val="3"/>
          <c:tx>
            <c:strRef>
              <c:f>'09-24'!$N$5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'09-24'!$O$5</c:f>
              <c:numCache>
                <c:formatCode>0.00</c:formatCode>
                <c:ptCount val="1"/>
                <c:pt idx="0">
                  <c:v>313.0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8107208"/>
        <c:axId val="-2118104088"/>
      </c:barChart>
      <c:catAx>
        <c:axId val="-2118107208"/>
        <c:scaling>
          <c:orientation val="minMax"/>
        </c:scaling>
        <c:delete val="1"/>
        <c:axPos val="b"/>
        <c:majorTickMark val="out"/>
        <c:minorTickMark val="none"/>
        <c:tickLblPos val="none"/>
        <c:crossAx val="-2118104088"/>
        <c:crosses val="autoZero"/>
        <c:auto val="1"/>
        <c:lblAlgn val="ctr"/>
        <c:lblOffset val="100"/>
        <c:noMultiLvlLbl val="0"/>
      </c:catAx>
      <c:valAx>
        <c:axId val="-2118104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8107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'09-24'!$Q$2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'09-24'!$R$2</c:f>
              <c:numCache>
                <c:formatCode>0.00</c:formatCode>
                <c:ptCount val="1"/>
                <c:pt idx="0">
                  <c:v>350.0</c:v>
                </c:pt>
              </c:numCache>
            </c:numRef>
          </c:val>
        </c:ser>
        <c:ser>
          <c:idx val="1"/>
          <c:order val="1"/>
          <c:tx>
            <c:strRef>
              <c:f>'09-24'!$Q$3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'09-24'!$R$3</c:f>
              <c:numCache>
                <c:formatCode>0.00</c:formatCode>
                <c:ptCount val="1"/>
                <c:pt idx="0">
                  <c:v>1000.0</c:v>
                </c:pt>
              </c:numCache>
            </c:numRef>
          </c:val>
        </c:ser>
        <c:ser>
          <c:idx val="2"/>
          <c:order val="2"/>
          <c:tx>
            <c:strRef>
              <c:f>'09-24'!$Q$4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'09-24'!$R$4</c:f>
              <c:numCache>
                <c:formatCode>0.00</c:formatCode>
                <c:ptCount val="1"/>
                <c:pt idx="0">
                  <c:v>420.0</c:v>
                </c:pt>
              </c:numCache>
            </c:numRef>
          </c:val>
        </c:ser>
        <c:ser>
          <c:idx val="3"/>
          <c:order val="3"/>
          <c:tx>
            <c:strRef>
              <c:f>'09-24'!$Q$5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'09-24'!$R$5</c:f>
              <c:numCache>
                <c:formatCode>0.00</c:formatCode>
                <c:ptCount val="1"/>
                <c:pt idx="0">
                  <c:v>390.0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742984"/>
        <c:axId val="-2069739864"/>
      </c:barChart>
      <c:catAx>
        <c:axId val="-2069742984"/>
        <c:scaling>
          <c:orientation val="minMax"/>
        </c:scaling>
        <c:delete val="1"/>
        <c:axPos val="b"/>
        <c:majorTickMark val="out"/>
        <c:minorTickMark val="none"/>
        <c:tickLblPos val="none"/>
        <c:crossAx val="-2069739864"/>
        <c:crosses val="autoZero"/>
        <c:auto val="1"/>
        <c:lblAlgn val="ctr"/>
        <c:lblOffset val="100"/>
        <c:noMultiLvlLbl val="0"/>
      </c:catAx>
      <c:valAx>
        <c:axId val="-2069739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742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'09-18'!$Q$2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'09-18'!$R$2</c:f>
              <c:numCache>
                <c:formatCode>0.00</c:formatCode>
                <c:ptCount val="1"/>
                <c:pt idx="0">
                  <c:v>350.0</c:v>
                </c:pt>
              </c:numCache>
            </c:numRef>
          </c:val>
        </c:ser>
        <c:ser>
          <c:idx val="1"/>
          <c:order val="1"/>
          <c:tx>
            <c:strRef>
              <c:f>'09-18'!$Q$3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'09-18'!$R$3</c:f>
              <c:numCache>
                <c:formatCode>0.00</c:formatCode>
                <c:ptCount val="1"/>
                <c:pt idx="0">
                  <c:v>1000.0</c:v>
                </c:pt>
              </c:numCache>
            </c:numRef>
          </c:val>
        </c:ser>
        <c:ser>
          <c:idx val="2"/>
          <c:order val="2"/>
          <c:tx>
            <c:strRef>
              <c:f>'09-18'!$Q$4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'09-18'!$R$4</c:f>
              <c:numCache>
                <c:formatCode>0.00</c:formatCode>
                <c:ptCount val="1"/>
                <c:pt idx="0">
                  <c:v>420.0</c:v>
                </c:pt>
              </c:numCache>
            </c:numRef>
          </c:val>
        </c:ser>
        <c:ser>
          <c:idx val="3"/>
          <c:order val="3"/>
          <c:tx>
            <c:strRef>
              <c:f>'09-18'!$Q$5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'09-18'!$R$5</c:f>
              <c:numCache>
                <c:formatCode>0.00</c:formatCode>
                <c:ptCount val="1"/>
                <c:pt idx="0">
                  <c:v>390.0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783384"/>
        <c:axId val="2132786504"/>
      </c:barChart>
      <c:catAx>
        <c:axId val="2132783384"/>
        <c:scaling>
          <c:orientation val="minMax"/>
        </c:scaling>
        <c:delete val="1"/>
        <c:axPos val="b"/>
        <c:majorTickMark val="out"/>
        <c:minorTickMark val="none"/>
        <c:tickLblPos val="none"/>
        <c:crossAx val="2132786504"/>
        <c:crosses val="autoZero"/>
        <c:auto val="1"/>
        <c:lblAlgn val="ctr"/>
        <c:lblOffset val="100"/>
        <c:noMultiLvlLbl val="0"/>
      </c:catAx>
      <c:valAx>
        <c:axId val="2132786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327833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'09-24'!$N$8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'09-24'!$O$8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'09-24'!$N$9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'09-24'!$O$9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2"/>
          <c:order val="2"/>
          <c:tx>
            <c:strRef>
              <c:f>'09-24'!$N$10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'09-24'!$O$10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3"/>
          <c:order val="3"/>
          <c:tx>
            <c:strRef>
              <c:f>'09-24'!$N$12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'09-24'!$O$12</c:f>
              <c:numCache>
                <c:formatCode>0.00</c:formatCode>
                <c:ptCount val="1"/>
                <c:pt idx="0">
                  <c:v>36.0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701064"/>
        <c:axId val="-2069697944"/>
      </c:barChart>
      <c:catAx>
        <c:axId val="-2069701064"/>
        <c:scaling>
          <c:orientation val="minMax"/>
        </c:scaling>
        <c:delete val="1"/>
        <c:axPos val="b"/>
        <c:majorTickMark val="out"/>
        <c:minorTickMark val="none"/>
        <c:tickLblPos val="none"/>
        <c:crossAx val="-2069697944"/>
        <c:crosses val="autoZero"/>
        <c:auto val="1"/>
        <c:lblAlgn val="ctr"/>
        <c:lblOffset val="100"/>
        <c:noMultiLvlLbl val="0"/>
      </c:catAx>
      <c:valAx>
        <c:axId val="-2069697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701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'09-24'!$Q$8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'09-24'!$R$8</c:f>
              <c:numCache>
                <c:formatCode>0.00</c:formatCode>
                <c:ptCount val="1"/>
                <c:pt idx="0">
                  <c:v>150.0</c:v>
                </c:pt>
              </c:numCache>
            </c:numRef>
          </c:val>
        </c:ser>
        <c:ser>
          <c:idx val="1"/>
          <c:order val="1"/>
          <c:tx>
            <c:strRef>
              <c:f>'09-24'!$Q$9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'09-24'!$R$9</c:f>
              <c:numCache>
                <c:formatCode>0.00</c:formatCode>
                <c:ptCount val="1"/>
                <c:pt idx="0">
                  <c:v>240.0</c:v>
                </c:pt>
              </c:numCache>
            </c:numRef>
          </c:val>
        </c:ser>
        <c:ser>
          <c:idx val="2"/>
          <c:order val="2"/>
          <c:tx>
            <c:strRef>
              <c:f>'09-24'!$Q$10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'09-24'!$R$10</c:f>
              <c:numCache>
                <c:formatCode>0.00</c:formatCode>
                <c:ptCount val="1"/>
                <c:pt idx="0">
                  <c:v>230.0</c:v>
                </c:pt>
              </c:numCache>
            </c:numRef>
          </c:val>
        </c:ser>
        <c:ser>
          <c:idx val="3"/>
          <c:order val="3"/>
          <c:tx>
            <c:strRef>
              <c:f>'09-24'!$Q$12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'09-24'!$R$12</c:f>
              <c:numCache>
                <c:formatCode>0.00</c:formatCode>
                <c:ptCount val="1"/>
                <c:pt idx="0">
                  <c:v>209.0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660824"/>
        <c:axId val="-2069657704"/>
      </c:barChart>
      <c:catAx>
        <c:axId val="-2069660824"/>
        <c:scaling>
          <c:orientation val="minMax"/>
        </c:scaling>
        <c:delete val="1"/>
        <c:axPos val="b"/>
        <c:majorTickMark val="out"/>
        <c:minorTickMark val="none"/>
        <c:tickLblPos val="none"/>
        <c:crossAx val="-2069657704"/>
        <c:crosses val="autoZero"/>
        <c:auto val="1"/>
        <c:lblAlgn val="ctr"/>
        <c:lblOffset val="100"/>
        <c:noMultiLvlLbl val="0"/>
      </c:catAx>
      <c:valAx>
        <c:axId val="-2069657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660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'09-24'!$N$16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'09-24'!$O$16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'09-24'!$N$17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'09-24'!$O$17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'09-24'!$N$18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'09-24'!$O$18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'09-24'!$N$19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'09-24'!$O$19</c:f>
              <c:numCache>
                <c:formatCode>0.00</c:formatCode>
                <c:ptCount val="1"/>
                <c:pt idx="0">
                  <c:v>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621496"/>
        <c:axId val="-2069618376"/>
      </c:barChart>
      <c:catAx>
        <c:axId val="-2069621496"/>
        <c:scaling>
          <c:orientation val="minMax"/>
        </c:scaling>
        <c:delete val="1"/>
        <c:axPos val="b"/>
        <c:majorTickMark val="out"/>
        <c:minorTickMark val="none"/>
        <c:tickLblPos val="none"/>
        <c:crossAx val="-2069618376"/>
        <c:crosses val="autoZero"/>
        <c:auto val="1"/>
        <c:lblAlgn val="ctr"/>
        <c:lblOffset val="100"/>
        <c:noMultiLvlLbl val="0"/>
      </c:catAx>
      <c:valAx>
        <c:axId val="-2069618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6214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'09-24'!$Q$16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'09-24'!$R$16</c:f>
              <c:numCache>
                <c:formatCode>0.00</c:formatCode>
                <c:ptCount val="1"/>
                <c:pt idx="0">
                  <c:v>21.0</c:v>
                </c:pt>
              </c:numCache>
            </c:numRef>
          </c:val>
        </c:ser>
        <c:ser>
          <c:idx val="1"/>
          <c:order val="1"/>
          <c:tx>
            <c:strRef>
              <c:f>'09-24'!$Q$17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'09-24'!$R$17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'09-24'!$Q$18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'09-24'!$R$18</c:f>
              <c:numCache>
                <c:formatCode>0.00</c:formatCode>
                <c:ptCount val="1"/>
                <c:pt idx="0">
                  <c:v>40.3</c:v>
                </c:pt>
              </c:numCache>
            </c:numRef>
          </c:val>
        </c:ser>
        <c:ser>
          <c:idx val="3"/>
          <c:order val="3"/>
          <c:tx>
            <c:strRef>
              <c:f>'09-24'!$Q$19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'09-24'!$R$19</c:f>
              <c:numCache>
                <c:formatCode>0.00</c:formatCode>
                <c:ptCount val="1"/>
                <c:pt idx="0">
                  <c:v>40.5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580824"/>
        <c:axId val="-2069577704"/>
      </c:barChart>
      <c:catAx>
        <c:axId val="-2069580824"/>
        <c:scaling>
          <c:orientation val="minMax"/>
        </c:scaling>
        <c:delete val="1"/>
        <c:axPos val="b"/>
        <c:majorTickMark val="out"/>
        <c:minorTickMark val="none"/>
        <c:tickLblPos val="none"/>
        <c:crossAx val="-2069577704"/>
        <c:crosses val="autoZero"/>
        <c:auto val="1"/>
        <c:lblAlgn val="ctr"/>
        <c:lblOffset val="100"/>
        <c:noMultiLvlLbl val="0"/>
      </c:catAx>
      <c:valAx>
        <c:axId val="-2069577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580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'09-24'!$N$22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'09-24'!$O$22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'09-24'!$N$23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'09-24'!$O$23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'09-24'!$N$24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'09-24'!$O$24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'09-24'!$N$25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'09-24'!$O$25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539864"/>
        <c:axId val="-2069536744"/>
      </c:barChart>
      <c:catAx>
        <c:axId val="-2069539864"/>
        <c:scaling>
          <c:orientation val="minMax"/>
        </c:scaling>
        <c:delete val="1"/>
        <c:axPos val="b"/>
        <c:majorTickMark val="out"/>
        <c:minorTickMark val="none"/>
        <c:tickLblPos val="none"/>
        <c:crossAx val="-2069536744"/>
        <c:crosses val="autoZero"/>
        <c:auto val="1"/>
        <c:lblAlgn val="ctr"/>
        <c:lblOffset val="100"/>
        <c:noMultiLvlLbl val="0"/>
      </c:catAx>
      <c:valAx>
        <c:axId val="-2069536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5398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'09-24'!$Q$22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'09-24'!$R$22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'09-24'!$Q$23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'09-24'!$R$23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'09-24'!$Q$24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'09-24'!$R$24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3"/>
          <c:order val="3"/>
          <c:tx>
            <c:strRef>
              <c:f>'09-24'!$Q$25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'09-24'!$R$25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499080"/>
        <c:axId val="-2069495960"/>
      </c:barChart>
      <c:catAx>
        <c:axId val="-2069499080"/>
        <c:scaling>
          <c:orientation val="minMax"/>
        </c:scaling>
        <c:delete val="1"/>
        <c:axPos val="b"/>
        <c:majorTickMark val="out"/>
        <c:minorTickMark val="none"/>
        <c:tickLblPos val="none"/>
        <c:crossAx val="-2069495960"/>
        <c:crosses val="autoZero"/>
        <c:auto val="1"/>
        <c:lblAlgn val="ctr"/>
        <c:lblOffset val="100"/>
        <c:noMultiLvlLbl val="0"/>
      </c:catAx>
      <c:valAx>
        <c:axId val="-2069495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4990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'09-24'!$N$28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'09-24'!$O$28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'09-24'!$N$29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'09-24'!$O$29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'09-24'!$N$30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'09-24'!$O$30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'09-24'!$N$31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'09-24'!$O$31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458648"/>
        <c:axId val="-2069455528"/>
      </c:barChart>
      <c:catAx>
        <c:axId val="-2069458648"/>
        <c:scaling>
          <c:orientation val="minMax"/>
        </c:scaling>
        <c:delete val="1"/>
        <c:axPos val="b"/>
        <c:majorTickMark val="out"/>
        <c:minorTickMark val="none"/>
        <c:tickLblPos val="none"/>
        <c:crossAx val="-2069455528"/>
        <c:crosses val="autoZero"/>
        <c:auto val="1"/>
        <c:lblAlgn val="ctr"/>
        <c:lblOffset val="100"/>
        <c:noMultiLvlLbl val="0"/>
      </c:catAx>
      <c:valAx>
        <c:axId val="-2069455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458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'09-24'!$Q$28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'09-24'!$R$28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'09-24'!$Q$29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'09-24'!$R$29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'09-24'!$Q$30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'09-24'!$R$30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ser>
          <c:idx val="3"/>
          <c:order val="3"/>
          <c:tx>
            <c:strRef>
              <c:f>'09-24'!$Q$31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'09-24'!$R$31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418568"/>
        <c:axId val="-2069415448"/>
      </c:barChart>
      <c:catAx>
        <c:axId val="-2069418568"/>
        <c:scaling>
          <c:orientation val="minMax"/>
        </c:scaling>
        <c:delete val="1"/>
        <c:axPos val="b"/>
        <c:majorTickMark val="out"/>
        <c:minorTickMark val="none"/>
        <c:tickLblPos val="none"/>
        <c:crossAx val="-2069415448"/>
        <c:crosses val="autoZero"/>
        <c:auto val="1"/>
        <c:lblAlgn val="ctr"/>
        <c:lblOffset val="100"/>
        <c:noMultiLvlLbl val="0"/>
      </c:catAx>
      <c:valAx>
        <c:axId val="-2069415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418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'09-24'!$T$2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'09-24'!$U$2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1"/>
          <c:order val="1"/>
          <c:tx>
            <c:strRef>
              <c:f>'09-24'!$T$3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'09-24'!$U$3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'09-24'!$T$4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'09-24'!$U$4</c:f>
              <c:numCache>
                <c:formatCode>0.00</c:formatCode>
                <c:ptCount val="1"/>
                <c:pt idx="0">
                  <c:v>13.0</c:v>
                </c:pt>
              </c:numCache>
            </c:numRef>
          </c:val>
        </c:ser>
        <c:ser>
          <c:idx val="3"/>
          <c:order val="3"/>
          <c:tx>
            <c:strRef>
              <c:f>'09-24'!$T$5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'09-24'!$U$5</c:f>
              <c:numCache>
                <c:formatCode>0.00</c:formatCode>
                <c:ptCount val="1"/>
                <c:pt idx="0">
                  <c:v>22.1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378504"/>
        <c:axId val="-2069375384"/>
      </c:barChart>
      <c:catAx>
        <c:axId val="-2069378504"/>
        <c:scaling>
          <c:orientation val="minMax"/>
        </c:scaling>
        <c:delete val="1"/>
        <c:axPos val="b"/>
        <c:majorTickMark val="out"/>
        <c:minorTickMark val="none"/>
        <c:tickLblPos val="none"/>
        <c:crossAx val="-2069375384"/>
        <c:crosses val="autoZero"/>
        <c:auto val="1"/>
        <c:lblAlgn val="ctr"/>
        <c:lblOffset val="100"/>
        <c:noMultiLvlLbl val="0"/>
      </c:catAx>
      <c:valAx>
        <c:axId val="-2069375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378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'09-24'!$W$2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'09-24'!$X$2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'09-24'!$W$3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'09-24'!$X$3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'09-24'!$W$4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'09-24'!$X$4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3"/>
          <c:order val="3"/>
          <c:tx>
            <c:strRef>
              <c:f>'09-24'!$W$5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'09-24'!$X$5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338264"/>
        <c:axId val="-2069335064"/>
      </c:barChart>
      <c:catAx>
        <c:axId val="-2069338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9335064"/>
        <c:crosses val="autoZero"/>
        <c:auto val="1"/>
        <c:lblAlgn val="ctr"/>
        <c:lblOffset val="100"/>
        <c:noMultiLvlLbl val="0"/>
      </c:catAx>
      <c:valAx>
        <c:axId val="-2069335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3382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'09-18'!$N$8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'09-18'!$O$8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'09-18'!$N$9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'09-18'!$O$9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2"/>
          <c:order val="2"/>
          <c:tx>
            <c:strRef>
              <c:f>'09-18'!$N$10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'09-18'!$O$10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3"/>
          <c:order val="3"/>
          <c:tx>
            <c:strRef>
              <c:f>'09-18'!$N$12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'09-18'!$O$12</c:f>
              <c:numCache>
                <c:formatCode>0.00</c:formatCode>
                <c:ptCount val="1"/>
                <c:pt idx="0">
                  <c:v>36.0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840760"/>
        <c:axId val="2131837624"/>
      </c:barChart>
      <c:catAx>
        <c:axId val="2131840760"/>
        <c:scaling>
          <c:orientation val="minMax"/>
        </c:scaling>
        <c:delete val="1"/>
        <c:axPos val="b"/>
        <c:majorTickMark val="out"/>
        <c:minorTickMark val="none"/>
        <c:tickLblPos val="none"/>
        <c:crossAx val="2131837624"/>
        <c:crosses val="autoZero"/>
        <c:auto val="1"/>
        <c:lblAlgn val="ctr"/>
        <c:lblOffset val="100"/>
        <c:noMultiLvlLbl val="0"/>
      </c:catAx>
      <c:valAx>
        <c:axId val="2131837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318407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'09-24'!$T$8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'09-24'!$U$8</c:f>
              <c:numCache>
                <c:formatCode>0.00</c:formatCode>
                <c:ptCount val="1"/>
                <c:pt idx="0">
                  <c:v>0.62</c:v>
                </c:pt>
              </c:numCache>
            </c:numRef>
          </c:val>
        </c:ser>
        <c:ser>
          <c:idx val="1"/>
          <c:order val="1"/>
          <c:tx>
            <c:strRef>
              <c:f>'09-24'!$T$9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'09-24'!$U$9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'09-24'!$T$10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'09-24'!$U$10</c:f>
              <c:numCache>
                <c:formatCode>0.00</c:formatCode>
                <c:ptCount val="1"/>
                <c:pt idx="0">
                  <c:v>2.8</c:v>
                </c:pt>
              </c:numCache>
            </c:numRef>
          </c:val>
        </c:ser>
        <c:ser>
          <c:idx val="3"/>
          <c:order val="3"/>
          <c:tx>
            <c:strRef>
              <c:f>'09-24'!$T$12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'09-24'!$U$12</c:f>
              <c:numCache>
                <c:formatCode>0.00</c:formatCode>
                <c:ptCount val="1"/>
                <c:pt idx="0">
                  <c:v>3.06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296840"/>
        <c:axId val="-2069293720"/>
      </c:barChart>
      <c:catAx>
        <c:axId val="-2069296840"/>
        <c:scaling>
          <c:orientation val="minMax"/>
        </c:scaling>
        <c:delete val="1"/>
        <c:axPos val="b"/>
        <c:majorTickMark val="out"/>
        <c:minorTickMark val="none"/>
        <c:tickLblPos val="none"/>
        <c:crossAx val="-2069293720"/>
        <c:crosses val="autoZero"/>
        <c:auto val="1"/>
        <c:lblAlgn val="ctr"/>
        <c:lblOffset val="100"/>
        <c:noMultiLvlLbl val="0"/>
      </c:catAx>
      <c:valAx>
        <c:axId val="-2069293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296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'09-24'!$W$8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'09-24'!$X$8</c:f>
              <c:numCache>
                <c:formatCode>0.00</c:formatCode>
                <c:ptCount val="1"/>
                <c:pt idx="0">
                  <c:v>6.82</c:v>
                </c:pt>
              </c:numCache>
            </c:numRef>
          </c:val>
        </c:ser>
        <c:ser>
          <c:idx val="1"/>
          <c:order val="1"/>
          <c:tx>
            <c:strRef>
              <c:f>'09-24'!$W$9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'09-24'!$X$9</c:f>
              <c:numCache>
                <c:formatCode>0.00</c:formatCode>
                <c:ptCount val="1"/>
                <c:pt idx="0">
                  <c:v>120.0</c:v>
                </c:pt>
              </c:numCache>
            </c:numRef>
          </c:val>
        </c:ser>
        <c:ser>
          <c:idx val="2"/>
          <c:order val="2"/>
          <c:tx>
            <c:strRef>
              <c:f>'09-24'!$W$10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'09-24'!$X$10</c:f>
              <c:numCache>
                <c:formatCode>0.00</c:formatCode>
                <c:ptCount val="1"/>
                <c:pt idx="0">
                  <c:v>28.0</c:v>
                </c:pt>
              </c:numCache>
            </c:numRef>
          </c:val>
        </c:ser>
        <c:ser>
          <c:idx val="3"/>
          <c:order val="3"/>
          <c:tx>
            <c:strRef>
              <c:f>'09-24'!$W$12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'09-24'!$X$12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256696"/>
        <c:axId val="-2069253576"/>
      </c:barChart>
      <c:catAx>
        <c:axId val="-2069256696"/>
        <c:scaling>
          <c:orientation val="minMax"/>
        </c:scaling>
        <c:delete val="1"/>
        <c:axPos val="b"/>
        <c:majorTickMark val="out"/>
        <c:minorTickMark val="none"/>
        <c:tickLblPos val="none"/>
        <c:crossAx val="-2069253576"/>
        <c:crosses val="autoZero"/>
        <c:auto val="1"/>
        <c:lblAlgn val="ctr"/>
        <c:lblOffset val="100"/>
        <c:noMultiLvlLbl val="0"/>
      </c:catAx>
      <c:valAx>
        <c:axId val="-2069253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2566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 FW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'09-24'!$T$16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'09-24'!$U$16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'09-24'!$T$17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'09-24'!$U$17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'09-24'!$T$18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'09-24'!$U$18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ser>
          <c:idx val="3"/>
          <c:order val="3"/>
          <c:tx>
            <c:strRef>
              <c:f>'09-24'!$T$19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'09-24'!$U$19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216360"/>
        <c:axId val="-2069213240"/>
      </c:barChart>
      <c:catAx>
        <c:axId val="-2069216360"/>
        <c:scaling>
          <c:orientation val="minMax"/>
        </c:scaling>
        <c:delete val="1"/>
        <c:axPos val="b"/>
        <c:majorTickMark val="out"/>
        <c:minorTickMark val="none"/>
        <c:tickLblPos val="none"/>
        <c:crossAx val="-2069213240"/>
        <c:crosses val="autoZero"/>
        <c:auto val="1"/>
        <c:lblAlgn val="ctr"/>
        <c:lblOffset val="100"/>
        <c:noMultiLvlLbl val="0"/>
      </c:catAx>
      <c:valAx>
        <c:axId val="-2069213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216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 VPN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'09-24'!$T$22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'09-24'!$U$22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'09-24'!$T$23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'09-24'!$U$23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2"/>
          <c:order val="2"/>
          <c:tx>
            <c:strRef>
              <c:f>'09-24'!$T$24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'09-24'!$U$24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'09-24'!$T$25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'09-24'!$U$25</c:f>
              <c:numCache>
                <c:formatCode>0.00</c:formatCode>
                <c:ptCount val="1"/>
                <c:pt idx="0">
                  <c:v>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176008"/>
        <c:axId val="-2069172808"/>
      </c:barChart>
      <c:catAx>
        <c:axId val="-2069176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9172808"/>
        <c:crosses val="autoZero"/>
        <c:auto val="1"/>
        <c:lblAlgn val="ctr"/>
        <c:lblOffset val="100"/>
        <c:noMultiLvlLbl val="0"/>
      </c:catAx>
      <c:valAx>
        <c:axId val="-2069172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176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/>
              <a:t>Single session IPS </a:t>
            </a:r>
          </a:p>
          <a:p>
            <a:pPr>
              <a:defRPr sz="2400"/>
            </a:pPr>
            <a:r>
              <a:rPr lang="en-US" sz="2400" b="1"/>
              <a:t>(Per SPU)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'09-24'!$T$28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'09-24'!$U$28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'09-24'!$T$29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'09-24'!$U$29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2"/>
          <c:order val="2"/>
          <c:tx>
            <c:strRef>
              <c:f>'09-24'!$T$30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'09-24'!$U$30</c:f>
              <c:numCache>
                <c:formatCode>0.00</c:formatCode>
                <c:ptCount val="1"/>
                <c:pt idx="0">
                  <c:v>0.085</c:v>
                </c:pt>
              </c:numCache>
            </c:numRef>
          </c:val>
        </c:ser>
        <c:ser>
          <c:idx val="3"/>
          <c:order val="3"/>
          <c:tx>
            <c:strRef>
              <c:f>'09-24'!$T$31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'09-24'!$U$31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135976"/>
        <c:axId val="-2069132856"/>
      </c:barChart>
      <c:catAx>
        <c:axId val="-2069135976"/>
        <c:scaling>
          <c:orientation val="minMax"/>
        </c:scaling>
        <c:delete val="1"/>
        <c:axPos val="b"/>
        <c:majorTickMark val="out"/>
        <c:minorTickMark val="none"/>
        <c:tickLblPos val="none"/>
        <c:crossAx val="-2069132856"/>
        <c:crosses val="autoZero"/>
        <c:auto val="1"/>
        <c:lblAlgn val="ctr"/>
        <c:lblOffset val="100"/>
        <c:noMultiLvlLbl val="0"/>
      </c:catAx>
      <c:valAx>
        <c:axId val="-2069132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1359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'10-02'!$N$2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'10-02'!$O$2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1"/>
          <c:order val="1"/>
          <c:tx>
            <c:strRef>
              <c:f>'10-02'!$N$3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'10-02'!$O$3</c:f>
              <c:numCache>
                <c:formatCode>0.00</c:formatCode>
                <c:ptCount val="1"/>
                <c:pt idx="0">
                  <c:v>500.0</c:v>
                </c:pt>
              </c:numCache>
            </c:numRef>
          </c:val>
        </c:ser>
        <c:ser>
          <c:idx val="2"/>
          <c:order val="2"/>
          <c:tx>
            <c:strRef>
              <c:f>'10-02'!$N$4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'10-02'!$O$4</c:f>
              <c:numCache>
                <c:formatCode>0.00</c:formatCode>
                <c:ptCount val="1"/>
                <c:pt idx="0">
                  <c:v>260.0</c:v>
                </c:pt>
              </c:numCache>
            </c:numRef>
          </c:val>
        </c:ser>
        <c:ser>
          <c:idx val="3"/>
          <c:order val="3"/>
          <c:tx>
            <c:strRef>
              <c:f>'10-02'!$N$5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'10-02'!$O$5</c:f>
              <c:numCache>
                <c:formatCode>0.00</c:formatCode>
                <c:ptCount val="1"/>
                <c:pt idx="0">
                  <c:v>313.0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038936"/>
        <c:axId val="-2069035816"/>
      </c:barChart>
      <c:catAx>
        <c:axId val="-2069038936"/>
        <c:scaling>
          <c:orientation val="minMax"/>
        </c:scaling>
        <c:delete val="1"/>
        <c:axPos val="b"/>
        <c:majorTickMark val="out"/>
        <c:minorTickMark val="none"/>
        <c:tickLblPos val="none"/>
        <c:crossAx val="-2069035816"/>
        <c:crosses val="autoZero"/>
        <c:auto val="1"/>
        <c:lblAlgn val="ctr"/>
        <c:lblOffset val="100"/>
        <c:noMultiLvlLbl val="0"/>
      </c:catAx>
      <c:valAx>
        <c:axId val="-2069035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0389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'10-02'!$Q$2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'10-02'!$R$2</c:f>
              <c:numCache>
                <c:formatCode>0.00</c:formatCode>
                <c:ptCount val="1"/>
                <c:pt idx="0">
                  <c:v>350.0</c:v>
                </c:pt>
              </c:numCache>
            </c:numRef>
          </c:val>
        </c:ser>
        <c:ser>
          <c:idx val="1"/>
          <c:order val="1"/>
          <c:tx>
            <c:strRef>
              <c:f>'10-02'!$Q$3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'10-02'!$R$3</c:f>
              <c:numCache>
                <c:formatCode>0.00</c:formatCode>
                <c:ptCount val="1"/>
                <c:pt idx="0">
                  <c:v>1000.0</c:v>
                </c:pt>
              </c:numCache>
            </c:numRef>
          </c:val>
        </c:ser>
        <c:ser>
          <c:idx val="2"/>
          <c:order val="2"/>
          <c:tx>
            <c:strRef>
              <c:f>'10-02'!$Q$4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'10-02'!$R$4</c:f>
              <c:numCache>
                <c:formatCode>0.00</c:formatCode>
                <c:ptCount val="1"/>
                <c:pt idx="0">
                  <c:v>420.0</c:v>
                </c:pt>
              </c:numCache>
            </c:numRef>
          </c:val>
        </c:ser>
        <c:ser>
          <c:idx val="3"/>
          <c:order val="3"/>
          <c:tx>
            <c:strRef>
              <c:f>'10-02'!$Q$5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'10-02'!$R$5</c:f>
              <c:numCache>
                <c:formatCode>0.00</c:formatCode>
                <c:ptCount val="1"/>
                <c:pt idx="0">
                  <c:v>390.0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998264"/>
        <c:axId val="-2068995144"/>
      </c:barChart>
      <c:catAx>
        <c:axId val="-2068998264"/>
        <c:scaling>
          <c:orientation val="minMax"/>
        </c:scaling>
        <c:delete val="1"/>
        <c:axPos val="b"/>
        <c:majorTickMark val="out"/>
        <c:minorTickMark val="none"/>
        <c:tickLblPos val="none"/>
        <c:crossAx val="-2068995144"/>
        <c:crosses val="autoZero"/>
        <c:auto val="1"/>
        <c:lblAlgn val="ctr"/>
        <c:lblOffset val="100"/>
        <c:noMultiLvlLbl val="0"/>
      </c:catAx>
      <c:valAx>
        <c:axId val="-2068995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9982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'10-02'!$N$8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'10-02'!$O$8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'10-02'!$N$9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'10-02'!$O$9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2"/>
          <c:order val="2"/>
          <c:tx>
            <c:strRef>
              <c:f>'10-02'!$N$10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'10-02'!$O$10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3"/>
          <c:order val="3"/>
          <c:tx>
            <c:strRef>
              <c:f>'10-02'!$N$12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'10-02'!$O$12</c:f>
              <c:numCache>
                <c:formatCode>0.00</c:formatCode>
                <c:ptCount val="1"/>
                <c:pt idx="0">
                  <c:v>36.0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957352"/>
        <c:axId val="-2068954232"/>
      </c:barChart>
      <c:catAx>
        <c:axId val="-2068957352"/>
        <c:scaling>
          <c:orientation val="minMax"/>
        </c:scaling>
        <c:delete val="1"/>
        <c:axPos val="b"/>
        <c:majorTickMark val="out"/>
        <c:minorTickMark val="none"/>
        <c:tickLblPos val="none"/>
        <c:crossAx val="-2068954232"/>
        <c:crosses val="autoZero"/>
        <c:auto val="1"/>
        <c:lblAlgn val="ctr"/>
        <c:lblOffset val="100"/>
        <c:noMultiLvlLbl val="0"/>
      </c:catAx>
      <c:valAx>
        <c:axId val="-2068954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9573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'10-02'!$Q$8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'10-02'!$R$8</c:f>
              <c:numCache>
                <c:formatCode>0.00</c:formatCode>
                <c:ptCount val="1"/>
                <c:pt idx="0">
                  <c:v>150.0</c:v>
                </c:pt>
              </c:numCache>
            </c:numRef>
          </c:val>
        </c:ser>
        <c:ser>
          <c:idx val="1"/>
          <c:order val="1"/>
          <c:tx>
            <c:strRef>
              <c:f>'10-02'!$Q$9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'10-02'!$R$9</c:f>
              <c:numCache>
                <c:formatCode>0.00</c:formatCode>
                <c:ptCount val="1"/>
                <c:pt idx="0">
                  <c:v>240.0</c:v>
                </c:pt>
              </c:numCache>
            </c:numRef>
          </c:val>
        </c:ser>
        <c:ser>
          <c:idx val="2"/>
          <c:order val="2"/>
          <c:tx>
            <c:strRef>
              <c:f>'10-02'!$Q$10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'10-02'!$R$10</c:f>
              <c:numCache>
                <c:formatCode>0.00</c:formatCode>
                <c:ptCount val="1"/>
                <c:pt idx="0">
                  <c:v>230.0</c:v>
                </c:pt>
              </c:numCache>
            </c:numRef>
          </c:val>
        </c:ser>
        <c:ser>
          <c:idx val="3"/>
          <c:order val="3"/>
          <c:tx>
            <c:strRef>
              <c:f>'10-02'!$Q$12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'10-02'!$R$12</c:f>
              <c:numCache>
                <c:formatCode>0.00</c:formatCode>
                <c:ptCount val="1"/>
                <c:pt idx="0">
                  <c:v>209.0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917224"/>
        <c:axId val="-2068914104"/>
      </c:barChart>
      <c:catAx>
        <c:axId val="-2068917224"/>
        <c:scaling>
          <c:orientation val="minMax"/>
        </c:scaling>
        <c:delete val="1"/>
        <c:axPos val="b"/>
        <c:majorTickMark val="out"/>
        <c:minorTickMark val="none"/>
        <c:tickLblPos val="none"/>
        <c:crossAx val="-2068914104"/>
        <c:crosses val="autoZero"/>
        <c:auto val="1"/>
        <c:lblAlgn val="ctr"/>
        <c:lblOffset val="100"/>
        <c:noMultiLvlLbl val="0"/>
      </c:catAx>
      <c:valAx>
        <c:axId val="-2068914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9172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'10-02'!$N$16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'10-02'!$O$16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'10-02'!$N$17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'10-02'!$O$17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'10-02'!$N$18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'10-02'!$O$18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'10-02'!$N$19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'10-02'!$O$19</c:f>
              <c:numCache>
                <c:formatCode>0.00</c:formatCode>
                <c:ptCount val="1"/>
                <c:pt idx="0">
                  <c:v>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877896"/>
        <c:axId val="-2068874776"/>
      </c:barChart>
      <c:catAx>
        <c:axId val="-2068877896"/>
        <c:scaling>
          <c:orientation val="minMax"/>
        </c:scaling>
        <c:delete val="1"/>
        <c:axPos val="b"/>
        <c:majorTickMark val="out"/>
        <c:minorTickMark val="none"/>
        <c:tickLblPos val="none"/>
        <c:crossAx val="-2068874776"/>
        <c:crosses val="autoZero"/>
        <c:auto val="1"/>
        <c:lblAlgn val="ctr"/>
        <c:lblOffset val="100"/>
        <c:noMultiLvlLbl val="0"/>
      </c:catAx>
      <c:valAx>
        <c:axId val="-2068874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8778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'09-18'!$Q$8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'09-18'!$R$8</c:f>
              <c:numCache>
                <c:formatCode>0.00</c:formatCode>
                <c:ptCount val="1"/>
                <c:pt idx="0">
                  <c:v>150.0</c:v>
                </c:pt>
              </c:numCache>
            </c:numRef>
          </c:val>
        </c:ser>
        <c:ser>
          <c:idx val="1"/>
          <c:order val="1"/>
          <c:tx>
            <c:strRef>
              <c:f>'09-18'!$Q$9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'09-18'!$R$9</c:f>
              <c:numCache>
                <c:formatCode>0.00</c:formatCode>
                <c:ptCount val="1"/>
                <c:pt idx="0">
                  <c:v>240.0</c:v>
                </c:pt>
              </c:numCache>
            </c:numRef>
          </c:val>
        </c:ser>
        <c:ser>
          <c:idx val="2"/>
          <c:order val="2"/>
          <c:tx>
            <c:strRef>
              <c:f>'09-18'!$Q$10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'09-18'!$R$10</c:f>
              <c:numCache>
                <c:formatCode>0.00</c:formatCode>
                <c:ptCount val="1"/>
                <c:pt idx="0">
                  <c:v>230.0</c:v>
                </c:pt>
              </c:numCache>
            </c:numRef>
          </c:val>
        </c:ser>
        <c:ser>
          <c:idx val="3"/>
          <c:order val="3"/>
          <c:tx>
            <c:strRef>
              <c:f>'09-18'!$Q$12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'09-18'!$R$12</c:f>
              <c:numCache>
                <c:formatCode>0.00</c:formatCode>
                <c:ptCount val="1"/>
                <c:pt idx="0">
                  <c:v>209.0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800632"/>
        <c:axId val="2131797496"/>
      </c:barChart>
      <c:catAx>
        <c:axId val="2131800632"/>
        <c:scaling>
          <c:orientation val="minMax"/>
        </c:scaling>
        <c:delete val="1"/>
        <c:axPos val="b"/>
        <c:majorTickMark val="out"/>
        <c:minorTickMark val="none"/>
        <c:tickLblPos val="none"/>
        <c:crossAx val="2131797496"/>
        <c:crosses val="autoZero"/>
        <c:auto val="1"/>
        <c:lblAlgn val="ctr"/>
        <c:lblOffset val="100"/>
        <c:noMultiLvlLbl val="0"/>
      </c:catAx>
      <c:valAx>
        <c:axId val="2131797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318006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'10-02'!$Q$16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'10-02'!$R$16</c:f>
              <c:numCache>
                <c:formatCode>0.00</c:formatCode>
                <c:ptCount val="1"/>
                <c:pt idx="0">
                  <c:v>21.0</c:v>
                </c:pt>
              </c:numCache>
            </c:numRef>
          </c:val>
        </c:ser>
        <c:ser>
          <c:idx val="1"/>
          <c:order val="1"/>
          <c:tx>
            <c:strRef>
              <c:f>'10-02'!$Q$17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'10-02'!$R$17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'10-02'!$Q$18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'10-02'!$R$18</c:f>
              <c:numCache>
                <c:formatCode>0.00</c:formatCode>
                <c:ptCount val="1"/>
                <c:pt idx="0">
                  <c:v>40.3</c:v>
                </c:pt>
              </c:numCache>
            </c:numRef>
          </c:val>
        </c:ser>
        <c:ser>
          <c:idx val="3"/>
          <c:order val="3"/>
          <c:tx>
            <c:strRef>
              <c:f>'10-02'!$Q$19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'10-02'!$R$19</c:f>
              <c:numCache>
                <c:formatCode>0.00</c:formatCode>
                <c:ptCount val="1"/>
                <c:pt idx="0">
                  <c:v>40.5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784680"/>
        <c:axId val="-2069787816"/>
      </c:barChart>
      <c:catAx>
        <c:axId val="-2069784680"/>
        <c:scaling>
          <c:orientation val="minMax"/>
        </c:scaling>
        <c:delete val="1"/>
        <c:axPos val="b"/>
        <c:majorTickMark val="out"/>
        <c:minorTickMark val="none"/>
        <c:tickLblPos val="none"/>
        <c:crossAx val="-2069787816"/>
        <c:crosses val="autoZero"/>
        <c:auto val="1"/>
        <c:lblAlgn val="ctr"/>
        <c:lblOffset val="100"/>
        <c:noMultiLvlLbl val="0"/>
      </c:catAx>
      <c:valAx>
        <c:axId val="-2069787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784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'10-02'!$N$22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'10-02'!$O$22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'10-02'!$N$23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'10-02'!$O$23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'10-02'!$N$24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'10-02'!$O$24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'10-02'!$N$25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'10-02'!$O$25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824024"/>
        <c:axId val="-2069827160"/>
      </c:barChart>
      <c:catAx>
        <c:axId val="-2069824024"/>
        <c:scaling>
          <c:orientation val="minMax"/>
        </c:scaling>
        <c:delete val="1"/>
        <c:axPos val="b"/>
        <c:majorTickMark val="out"/>
        <c:minorTickMark val="none"/>
        <c:tickLblPos val="none"/>
        <c:crossAx val="-2069827160"/>
        <c:crosses val="autoZero"/>
        <c:auto val="1"/>
        <c:lblAlgn val="ctr"/>
        <c:lblOffset val="100"/>
        <c:noMultiLvlLbl val="0"/>
      </c:catAx>
      <c:valAx>
        <c:axId val="-2069827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8240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'10-02'!$Q$22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'10-02'!$R$22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'10-02'!$Q$23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'10-02'!$R$23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'10-02'!$Q$24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'10-02'!$R$24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3"/>
          <c:order val="3"/>
          <c:tx>
            <c:strRef>
              <c:f>'10-02'!$Q$25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'10-02'!$R$25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864360"/>
        <c:axId val="-2069867496"/>
      </c:barChart>
      <c:catAx>
        <c:axId val="-2069864360"/>
        <c:scaling>
          <c:orientation val="minMax"/>
        </c:scaling>
        <c:delete val="1"/>
        <c:axPos val="b"/>
        <c:majorTickMark val="out"/>
        <c:minorTickMark val="none"/>
        <c:tickLblPos val="none"/>
        <c:crossAx val="-2069867496"/>
        <c:crosses val="autoZero"/>
        <c:auto val="1"/>
        <c:lblAlgn val="ctr"/>
        <c:lblOffset val="100"/>
        <c:noMultiLvlLbl val="0"/>
      </c:catAx>
      <c:valAx>
        <c:axId val="-2069867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9864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'10-02'!$N$28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'10-02'!$O$28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'10-02'!$N$29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'10-02'!$O$29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'10-02'!$N$30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'10-02'!$O$30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'10-02'!$N$31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'10-02'!$O$31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702024"/>
        <c:axId val="-2068698904"/>
      </c:barChart>
      <c:catAx>
        <c:axId val="-2068702024"/>
        <c:scaling>
          <c:orientation val="minMax"/>
        </c:scaling>
        <c:delete val="1"/>
        <c:axPos val="b"/>
        <c:majorTickMark val="out"/>
        <c:minorTickMark val="none"/>
        <c:tickLblPos val="none"/>
        <c:crossAx val="-2068698904"/>
        <c:crosses val="autoZero"/>
        <c:auto val="1"/>
        <c:lblAlgn val="ctr"/>
        <c:lblOffset val="100"/>
        <c:noMultiLvlLbl val="0"/>
      </c:catAx>
      <c:valAx>
        <c:axId val="-2068698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7020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'10-02'!$Q$28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'10-02'!$R$28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'10-02'!$Q$29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'10-02'!$R$29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'10-02'!$Q$30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'10-02'!$R$30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ser>
          <c:idx val="3"/>
          <c:order val="3"/>
          <c:tx>
            <c:strRef>
              <c:f>'10-02'!$Q$31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'10-02'!$R$31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661944"/>
        <c:axId val="-2068658824"/>
      </c:barChart>
      <c:catAx>
        <c:axId val="-2068661944"/>
        <c:scaling>
          <c:orientation val="minMax"/>
        </c:scaling>
        <c:delete val="1"/>
        <c:axPos val="b"/>
        <c:majorTickMark val="out"/>
        <c:minorTickMark val="none"/>
        <c:tickLblPos val="none"/>
        <c:crossAx val="-2068658824"/>
        <c:crosses val="autoZero"/>
        <c:auto val="1"/>
        <c:lblAlgn val="ctr"/>
        <c:lblOffset val="100"/>
        <c:noMultiLvlLbl val="0"/>
      </c:catAx>
      <c:valAx>
        <c:axId val="-2068658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6619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'10-02'!$T$2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'10-02'!$U$2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1"/>
          <c:order val="1"/>
          <c:tx>
            <c:strRef>
              <c:f>'10-02'!$T$3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'10-02'!$U$3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'10-02'!$T$4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'10-02'!$U$4</c:f>
              <c:numCache>
                <c:formatCode>0.00</c:formatCode>
                <c:ptCount val="1"/>
                <c:pt idx="0">
                  <c:v>13.0</c:v>
                </c:pt>
              </c:numCache>
            </c:numRef>
          </c:val>
        </c:ser>
        <c:ser>
          <c:idx val="3"/>
          <c:order val="3"/>
          <c:tx>
            <c:strRef>
              <c:f>'10-02'!$T$5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'10-02'!$U$5</c:f>
              <c:numCache>
                <c:formatCode>0.00</c:formatCode>
                <c:ptCount val="1"/>
                <c:pt idx="0">
                  <c:v>22.1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621432"/>
        <c:axId val="-2068618312"/>
      </c:barChart>
      <c:catAx>
        <c:axId val="-2068621432"/>
        <c:scaling>
          <c:orientation val="minMax"/>
        </c:scaling>
        <c:delete val="1"/>
        <c:axPos val="b"/>
        <c:majorTickMark val="out"/>
        <c:minorTickMark val="none"/>
        <c:tickLblPos val="none"/>
        <c:crossAx val="-2068618312"/>
        <c:crosses val="autoZero"/>
        <c:auto val="1"/>
        <c:lblAlgn val="ctr"/>
        <c:lblOffset val="100"/>
        <c:noMultiLvlLbl val="0"/>
      </c:catAx>
      <c:valAx>
        <c:axId val="-2068618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6214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'10-02'!$W$2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'10-02'!$X$2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'10-02'!$W$3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'10-02'!$X$3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'10-02'!$W$4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'10-02'!$X$4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3"/>
          <c:order val="3"/>
          <c:tx>
            <c:strRef>
              <c:f>'10-02'!$W$5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'10-02'!$X$5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581192"/>
        <c:axId val="-2068577992"/>
      </c:barChart>
      <c:catAx>
        <c:axId val="-2068581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8577992"/>
        <c:crosses val="autoZero"/>
        <c:auto val="1"/>
        <c:lblAlgn val="ctr"/>
        <c:lblOffset val="100"/>
        <c:noMultiLvlLbl val="0"/>
      </c:catAx>
      <c:valAx>
        <c:axId val="-2068577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581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'10-02'!$T$8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'10-02'!$U$8</c:f>
              <c:numCache>
                <c:formatCode>0.00</c:formatCode>
                <c:ptCount val="1"/>
                <c:pt idx="0">
                  <c:v>0.62</c:v>
                </c:pt>
              </c:numCache>
            </c:numRef>
          </c:val>
        </c:ser>
        <c:ser>
          <c:idx val="1"/>
          <c:order val="1"/>
          <c:tx>
            <c:strRef>
              <c:f>'10-02'!$T$9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'10-02'!$U$9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'10-02'!$T$10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'10-02'!$U$10</c:f>
              <c:numCache>
                <c:formatCode>0.00</c:formatCode>
                <c:ptCount val="1"/>
                <c:pt idx="0">
                  <c:v>2.8</c:v>
                </c:pt>
              </c:numCache>
            </c:numRef>
          </c:val>
        </c:ser>
        <c:ser>
          <c:idx val="3"/>
          <c:order val="3"/>
          <c:tx>
            <c:strRef>
              <c:f>'10-02'!$T$12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'10-02'!$U$12</c:f>
              <c:numCache>
                <c:formatCode>0.00</c:formatCode>
                <c:ptCount val="1"/>
                <c:pt idx="0">
                  <c:v>3.06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540328"/>
        <c:axId val="-2068537208"/>
      </c:barChart>
      <c:catAx>
        <c:axId val="-2068540328"/>
        <c:scaling>
          <c:orientation val="minMax"/>
        </c:scaling>
        <c:delete val="1"/>
        <c:axPos val="b"/>
        <c:majorTickMark val="out"/>
        <c:minorTickMark val="none"/>
        <c:tickLblPos val="none"/>
        <c:crossAx val="-2068537208"/>
        <c:crosses val="autoZero"/>
        <c:auto val="1"/>
        <c:lblAlgn val="ctr"/>
        <c:lblOffset val="100"/>
        <c:noMultiLvlLbl val="0"/>
      </c:catAx>
      <c:valAx>
        <c:axId val="-2068537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540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'10-02'!$W$8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'10-02'!$X$8</c:f>
              <c:numCache>
                <c:formatCode>0.00</c:formatCode>
                <c:ptCount val="1"/>
                <c:pt idx="0">
                  <c:v>6.82</c:v>
                </c:pt>
              </c:numCache>
            </c:numRef>
          </c:val>
        </c:ser>
        <c:ser>
          <c:idx val="1"/>
          <c:order val="1"/>
          <c:tx>
            <c:strRef>
              <c:f>'10-02'!$W$9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'10-02'!$X$9</c:f>
              <c:numCache>
                <c:formatCode>0.00</c:formatCode>
                <c:ptCount val="1"/>
                <c:pt idx="0">
                  <c:v>120.0</c:v>
                </c:pt>
              </c:numCache>
            </c:numRef>
          </c:val>
        </c:ser>
        <c:ser>
          <c:idx val="2"/>
          <c:order val="2"/>
          <c:tx>
            <c:strRef>
              <c:f>'10-02'!$W$10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'10-02'!$X$10</c:f>
              <c:numCache>
                <c:formatCode>0.00</c:formatCode>
                <c:ptCount val="1"/>
                <c:pt idx="0">
                  <c:v>28.0</c:v>
                </c:pt>
              </c:numCache>
            </c:numRef>
          </c:val>
        </c:ser>
        <c:ser>
          <c:idx val="3"/>
          <c:order val="3"/>
          <c:tx>
            <c:strRef>
              <c:f>'10-02'!$W$12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'10-02'!$X$12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500184"/>
        <c:axId val="-2068497064"/>
      </c:barChart>
      <c:catAx>
        <c:axId val="-2068500184"/>
        <c:scaling>
          <c:orientation val="minMax"/>
        </c:scaling>
        <c:delete val="1"/>
        <c:axPos val="b"/>
        <c:majorTickMark val="out"/>
        <c:minorTickMark val="none"/>
        <c:tickLblPos val="none"/>
        <c:crossAx val="-2068497064"/>
        <c:crosses val="autoZero"/>
        <c:auto val="1"/>
        <c:lblAlgn val="ctr"/>
        <c:lblOffset val="100"/>
        <c:noMultiLvlLbl val="0"/>
      </c:catAx>
      <c:valAx>
        <c:axId val="-2068497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500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 FW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'10-02'!$T$16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'10-02'!$U$16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'10-02'!$T$17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'10-02'!$U$17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'10-02'!$T$18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'10-02'!$U$18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ser>
          <c:idx val="3"/>
          <c:order val="3"/>
          <c:tx>
            <c:strRef>
              <c:f>'10-02'!$T$19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'10-02'!$U$19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459848"/>
        <c:axId val="-2068456728"/>
      </c:barChart>
      <c:catAx>
        <c:axId val="-2068459848"/>
        <c:scaling>
          <c:orientation val="minMax"/>
        </c:scaling>
        <c:delete val="1"/>
        <c:axPos val="b"/>
        <c:majorTickMark val="out"/>
        <c:minorTickMark val="none"/>
        <c:tickLblPos val="none"/>
        <c:crossAx val="-2068456728"/>
        <c:crosses val="autoZero"/>
        <c:auto val="1"/>
        <c:lblAlgn val="ctr"/>
        <c:lblOffset val="100"/>
        <c:noMultiLvlLbl val="0"/>
      </c:catAx>
      <c:valAx>
        <c:axId val="-2068456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459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'09-18'!$N$16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'09-18'!$O$16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'09-18'!$N$17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'09-18'!$O$17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'09-18'!$N$18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'09-18'!$O$18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'09-18'!$N$19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'09-18'!$O$19</c:f>
              <c:numCache>
                <c:formatCode>0.00</c:formatCode>
                <c:ptCount val="1"/>
                <c:pt idx="0">
                  <c:v>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760664"/>
        <c:axId val="2131757528"/>
      </c:barChart>
      <c:catAx>
        <c:axId val="2131760664"/>
        <c:scaling>
          <c:orientation val="minMax"/>
        </c:scaling>
        <c:delete val="1"/>
        <c:axPos val="b"/>
        <c:majorTickMark val="out"/>
        <c:minorTickMark val="none"/>
        <c:tickLblPos val="none"/>
        <c:crossAx val="2131757528"/>
        <c:crosses val="autoZero"/>
        <c:auto val="1"/>
        <c:lblAlgn val="ctr"/>
        <c:lblOffset val="100"/>
        <c:noMultiLvlLbl val="0"/>
      </c:catAx>
      <c:valAx>
        <c:axId val="2131757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31760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 VPN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'10-02'!$T$22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'10-02'!$U$22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'10-02'!$T$23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'10-02'!$U$23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2"/>
          <c:order val="2"/>
          <c:tx>
            <c:strRef>
              <c:f>'10-02'!$T$24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'10-02'!$U$24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'10-02'!$T$25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'10-02'!$U$25</c:f>
              <c:numCache>
                <c:formatCode>0.00</c:formatCode>
                <c:ptCount val="1"/>
                <c:pt idx="0">
                  <c:v>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418936"/>
        <c:axId val="-2068415736"/>
      </c:barChart>
      <c:catAx>
        <c:axId val="-2068418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8415736"/>
        <c:crosses val="autoZero"/>
        <c:auto val="1"/>
        <c:lblAlgn val="ctr"/>
        <c:lblOffset val="100"/>
        <c:noMultiLvlLbl val="0"/>
      </c:catAx>
      <c:valAx>
        <c:axId val="-2068415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4189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/>
              <a:t>Single session IPS </a:t>
            </a:r>
          </a:p>
          <a:p>
            <a:pPr>
              <a:defRPr sz="2400"/>
            </a:pPr>
            <a:r>
              <a:rPr lang="en-US" sz="2400" b="1"/>
              <a:t>(Per SPU)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'10-02'!$T$28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'10-02'!$U$28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'10-02'!$T$29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'10-02'!$U$29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2"/>
          <c:order val="2"/>
          <c:tx>
            <c:strRef>
              <c:f>'10-02'!$T$30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'10-02'!$U$30</c:f>
              <c:numCache>
                <c:formatCode>0.00</c:formatCode>
                <c:ptCount val="1"/>
                <c:pt idx="0">
                  <c:v>0.085</c:v>
                </c:pt>
              </c:numCache>
            </c:numRef>
          </c:val>
        </c:ser>
        <c:ser>
          <c:idx val="3"/>
          <c:order val="3"/>
          <c:tx>
            <c:strRef>
              <c:f>'10-02'!$T$31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'10-02'!$U$31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378904"/>
        <c:axId val="-2068375784"/>
      </c:barChart>
      <c:catAx>
        <c:axId val="-2068378904"/>
        <c:scaling>
          <c:orientation val="minMax"/>
        </c:scaling>
        <c:delete val="1"/>
        <c:axPos val="b"/>
        <c:majorTickMark val="out"/>
        <c:minorTickMark val="none"/>
        <c:tickLblPos val="none"/>
        <c:crossAx val="-2068375784"/>
        <c:crosses val="autoZero"/>
        <c:auto val="1"/>
        <c:lblAlgn val="ctr"/>
        <c:lblOffset val="100"/>
        <c:noMultiLvlLbl val="0"/>
      </c:catAx>
      <c:valAx>
        <c:axId val="-2068375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3789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'10-16'!$N$2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'10-16'!$O$2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1"/>
          <c:order val="1"/>
          <c:tx>
            <c:strRef>
              <c:f>'10-16'!$N$3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'10-16'!$O$3</c:f>
              <c:numCache>
                <c:formatCode>0.00</c:formatCode>
                <c:ptCount val="1"/>
                <c:pt idx="0">
                  <c:v>500.0</c:v>
                </c:pt>
              </c:numCache>
            </c:numRef>
          </c:val>
        </c:ser>
        <c:ser>
          <c:idx val="2"/>
          <c:order val="2"/>
          <c:tx>
            <c:strRef>
              <c:f>'10-16'!$N$4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'10-16'!$O$4</c:f>
              <c:numCache>
                <c:formatCode>0.00</c:formatCode>
                <c:ptCount val="1"/>
                <c:pt idx="0">
                  <c:v>260.0</c:v>
                </c:pt>
              </c:numCache>
            </c:numRef>
          </c:val>
        </c:ser>
        <c:ser>
          <c:idx val="3"/>
          <c:order val="3"/>
          <c:tx>
            <c:strRef>
              <c:f>'10-16'!$N$5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'10-16'!$O$5</c:f>
              <c:numCache>
                <c:formatCode>0.00</c:formatCode>
                <c:ptCount val="1"/>
                <c:pt idx="0">
                  <c:v>320.0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281272"/>
        <c:axId val="-2068278152"/>
      </c:barChart>
      <c:catAx>
        <c:axId val="-2068281272"/>
        <c:scaling>
          <c:orientation val="minMax"/>
        </c:scaling>
        <c:delete val="1"/>
        <c:axPos val="b"/>
        <c:majorTickMark val="out"/>
        <c:minorTickMark val="none"/>
        <c:tickLblPos val="none"/>
        <c:crossAx val="-2068278152"/>
        <c:crosses val="autoZero"/>
        <c:auto val="1"/>
        <c:lblAlgn val="ctr"/>
        <c:lblOffset val="100"/>
        <c:noMultiLvlLbl val="0"/>
      </c:catAx>
      <c:valAx>
        <c:axId val="-2068278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2812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'10-16'!$Q$2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'10-16'!$R$2</c:f>
              <c:numCache>
                <c:formatCode>0.00</c:formatCode>
                <c:ptCount val="1"/>
                <c:pt idx="0">
                  <c:v>350.0</c:v>
                </c:pt>
              </c:numCache>
            </c:numRef>
          </c:val>
        </c:ser>
        <c:ser>
          <c:idx val="1"/>
          <c:order val="1"/>
          <c:tx>
            <c:strRef>
              <c:f>'10-16'!$Q$3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'10-16'!$R$3</c:f>
              <c:numCache>
                <c:formatCode>0.00</c:formatCode>
                <c:ptCount val="1"/>
                <c:pt idx="0">
                  <c:v>1000.0</c:v>
                </c:pt>
              </c:numCache>
            </c:numRef>
          </c:val>
        </c:ser>
        <c:ser>
          <c:idx val="2"/>
          <c:order val="2"/>
          <c:tx>
            <c:strRef>
              <c:f>'10-16'!$Q$4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'10-16'!$R$4</c:f>
              <c:numCache>
                <c:formatCode>0.00</c:formatCode>
                <c:ptCount val="1"/>
                <c:pt idx="0">
                  <c:v>420.0</c:v>
                </c:pt>
              </c:numCache>
            </c:numRef>
          </c:val>
        </c:ser>
        <c:ser>
          <c:idx val="3"/>
          <c:order val="3"/>
          <c:tx>
            <c:strRef>
              <c:f>'10-16'!$Q$5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'10-16'!$R$5</c:f>
              <c:numCache>
                <c:formatCode>0.00</c:formatCode>
                <c:ptCount val="1"/>
                <c:pt idx="0">
                  <c:v>410.0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240568"/>
        <c:axId val="-2068237448"/>
      </c:barChart>
      <c:catAx>
        <c:axId val="-2068240568"/>
        <c:scaling>
          <c:orientation val="minMax"/>
        </c:scaling>
        <c:delete val="1"/>
        <c:axPos val="b"/>
        <c:majorTickMark val="out"/>
        <c:minorTickMark val="none"/>
        <c:tickLblPos val="none"/>
        <c:crossAx val="-2068237448"/>
        <c:crosses val="autoZero"/>
        <c:auto val="1"/>
        <c:lblAlgn val="ctr"/>
        <c:lblOffset val="100"/>
        <c:noMultiLvlLbl val="0"/>
      </c:catAx>
      <c:valAx>
        <c:axId val="-2068237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240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'10-16'!$N$8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'10-16'!$O$8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'10-16'!$N$9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'10-16'!$O$9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2"/>
          <c:order val="2"/>
          <c:tx>
            <c:strRef>
              <c:f>'10-16'!$N$10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'10-16'!$O$10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3"/>
          <c:order val="3"/>
          <c:tx>
            <c:strRef>
              <c:f>'10-16'!$N$12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'10-16'!$O$12</c:f>
              <c:numCache>
                <c:formatCode>0.00</c:formatCode>
                <c:ptCount val="1"/>
                <c:pt idx="0">
                  <c:v>36.0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199624"/>
        <c:axId val="-2068196504"/>
      </c:barChart>
      <c:catAx>
        <c:axId val="-2068199624"/>
        <c:scaling>
          <c:orientation val="minMax"/>
        </c:scaling>
        <c:delete val="1"/>
        <c:axPos val="b"/>
        <c:majorTickMark val="out"/>
        <c:minorTickMark val="none"/>
        <c:tickLblPos val="none"/>
        <c:crossAx val="-2068196504"/>
        <c:crosses val="autoZero"/>
        <c:auto val="1"/>
        <c:lblAlgn val="ctr"/>
        <c:lblOffset val="100"/>
        <c:noMultiLvlLbl val="0"/>
      </c:catAx>
      <c:valAx>
        <c:axId val="-2068196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1996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'10-16'!$Q$8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'10-16'!$R$8</c:f>
              <c:numCache>
                <c:formatCode>0.00</c:formatCode>
                <c:ptCount val="1"/>
                <c:pt idx="0">
                  <c:v>150.0</c:v>
                </c:pt>
              </c:numCache>
            </c:numRef>
          </c:val>
        </c:ser>
        <c:ser>
          <c:idx val="1"/>
          <c:order val="1"/>
          <c:tx>
            <c:strRef>
              <c:f>'10-16'!$Q$9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'10-16'!$R$9</c:f>
              <c:numCache>
                <c:formatCode>0.00</c:formatCode>
                <c:ptCount val="1"/>
                <c:pt idx="0">
                  <c:v>240.0</c:v>
                </c:pt>
              </c:numCache>
            </c:numRef>
          </c:val>
        </c:ser>
        <c:ser>
          <c:idx val="2"/>
          <c:order val="2"/>
          <c:tx>
            <c:strRef>
              <c:f>'10-16'!$Q$10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'10-16'!$R$10</c:f>
              <c:numCache>
                <c:formatCode>0.00</c:formatCode>
                <c:ptCount val="1"/>
                <c:pt idx="0">
                  <c:v>230.0</c:v>
                </c:pt>
              </c:numCache>
            </c:numRef>
          </c:val>
        </c:ser>
        <c:ser>
          <c:idx val="3"/>
          <c:order val="3"/>
          <c:tx>
            <c:strRef>
              <c:f>'10-16'!$Q$12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'10-16'!$R$12</c:f>
              <c:numCache>
                <c:formatCode>0.00</c:formatCode>
                <c:ptCount val="1"/>
                <c:pt idx="0">
                  <c:v>209.0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159464"/>
        <c:axId val="-2068156344"/>
      </c:barChart>
      <c:catAx>
        <c:axId val="-2068159464"/>
        <c:scaling>
          <c:orientation val="minMax"/>
        </c:scaling>
        <c:delete val="1"/>
        <c:axPos val="b"/>
        <c:majorTickMark val="out"/>
        <c:minorTickMark val="none"/>
        <c:tickLblPos val="none"/>
        <c:crossAx val="-2068156344"/>
        <c:crosses val="autoZero"/>
        <c:auto val="1"/>
        <c:lblAlgn val="ctr"/>
        <c:lblOffset val="100"/>
        <c:noMultiLvlLbl val="0"/>
      </c:catAx>
      <c:valAx>
        <c:axId val="-2068156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1594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'10-16'!$N$16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'10-16'!$O$16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'10-16'!$N$17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'10-16'!$O$17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'10-16'!$N$18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'10-16'!$O$18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'10-16'!$N$19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'10-16'!$O$19</c:f>
              <c:numCache>
                <c:formatCode>0.00</c:formatCode>
                <c:ptCount val="1"/>
                <c:pt idx="0">
                  <c:v>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120104"/>
        <c:axId val="-2068116984"/>
      </c:barChart>
      <c:catAx>
        <c:axId val="-2068120104"/>
        <c:scaling>
          <c:orientation val="minMax"/>
        </c:scaling>
        <c:delete val="1"/>
        <c:axPos val="b"/>
        <c:majorTickMark val="out"/>
        <c:minorTickMark val="none"/>
        <c:tickLblPos val="none"/>
        <c:crossAx val="-2068116984"/>
        <c:crosses val="autoZero"/>
        <c:auto val="1"/>
        <c:lblAlgn val="ctr"/>
        <c:lblOffset val="100"/>
        <c:noMultiLvlLbl val="0"/>
      </c:catAx>
      <c:valAx>
        <c:axId val="-2068116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120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'10-16'!$Q$16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'10-16'!$R$16</c:f>
              <c:numCache>
                <c:formatCode>0.00</c:formatCode>
                <c:ptCount val="1"/>
                <c:pt idx="0">
                  <c:v>21.0</c:v>
                </c:pt>
              </c:numCache>
            </c:numRef>
          </c:val>
        </c:ser>
        <c:ser>
          <c:idx val="1"/>
          <c:order val="1"/>
          <c:tx>
            <c:strRef>
              <c:f>'10-16'!$Q$17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'10-16'!$R$17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'10-16'!$Q$18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'10-16'!$R$18</c:f>
              <c:numCache>
                <c:formatCode>0.00</c:formatCode>
                <c:ptCount val="1"/>
                <c:pt idx="0">
                  <c:v>40.3</c:v>
                </c:pt>
              </c:numCache>
            </c:numRef>
          </c:val>
        </c:ser>
        <c:ser>
          <c:idx val="3"/>
          <c:order val="3"/>
          <c:tx>
            <c:strRef>
              <c:f>'10-16'!$Q$19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'10-16'!$R$19</c:f>
              <c:numCache>
                <c:formatCode>0.00</c:formatCode>
                <c:ptCount val="1"/>
                <c:pt idx="0">
                  <c:v>40.5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079912"/>
        <c:axId val="-2068076792"/>
      </c:barChart>
      <c:catAx>
        <c:axId val="-2068079912"/>
        <c:scaling>
          <c:orientation val="minMax"/>
        </c:scaling>
        <c:delete val="1"/>
        <c:axPos val="b"/>
        <c:majorTickMark val="out"/>
        <c:minorTickMark val="none"/>
        <c:tickLblPos val="none"/>
        <c:crossAx val="-2068076792"/>
        <c:crosses val="autoZero"/>
        <c:auto val="1"/>
        <c:lblAlgn val="ctr"/>
        <c:lblOffset val="100"/>
        <c:noMultiLvlLbl val="0"/>
      </c:catAx>
      <c:valAx>
        <c:axId val="-2068076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079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'10-16'!$N$22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'10-16'!$O$22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'10-16'!$N$23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'10-16'!$O$23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'10-16'!$N$24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'10-16'!$O$24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'10-16'!$N$25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'10-16'!$O$25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039432"/>
        <c:axId val="-2068036312"/>
      </c:barChart>
      <c:catAx>
        <c:axId val="-2068039432"/>
        <c:scaling>
          <c:orientation val="minMax"/>
        </c:scaling>
        <c:delete val="1"/>
        <c:axPos val="b"/>
        <c:majorTickMark val="out"/>
        <c:minorTickMark val="none"/>
        <c:tickLblPos val="none"/>
        <c:crossAx val="-2068036312"/>
        <c:crosses val="autoZero"/>
        <c:auto val="1"/>
        <c:lblAlgn val="ctr"/>
        <c:lblOffset val="100"/>
        <c:noMultiLvlLbl val="0"/>
      </c:catAx>
      <c:valAx>
        <c:axId val="-2068036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0394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'10-16'!$Q$22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'10-16'!$R$22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'10-16'!$Q$23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'10-16'!$R$23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'10-16'!$Q$24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'10-16'!$R$24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3"/>
          <c:order val="3"/>
          <c:tx>
            <c:strRef>
              <c:f>'10-16'!$Q$25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'10-16'!$R$25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999064"/>
        <c:axId val="-2067995944"/>
      </c:barChart>
      <c:catAx>
        <c:axId val="-2067999064"/>
        <c:scaling>
          <c:orientation val="minMax"/>
        </c:scaling>
        <c:delete val="1"/>
        <c:axPos val="b"/>
        <c:majorTickMark val="out"/>
        <c:minorTickMark val="none"/>
        <c:tickLblPos val="none"/>
        <c:crossAx val="-2067995944"/>
        <c:crosses val="autoZero"/>
        <c:auto val="1"/>
        <c:lblAlgn val="ctr"/>
        <c:lblOffset val="100"/>
        <c:noMultiLvlLbl val="0"/>
      </c:catAx>
      <c:valAx>
        <c:axId val="-2067995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999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'09-18'!$Q$16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'09-18'!$R$16</c:f>
              <c:numCache>
                <c:formatCode>0.00</c:formatCode>
                <c:ptCount val="1"/>
                <c:pt idx="0">
                  <c:v>21.0</c:v>
                </c:pt>
              </c:numCache>
            </c:numRef>
          </c:val>
        </c:ser>
        <c:ser>
          <c:idx val="1"/>
          <c:order val="1"/>
          <c:tx>
            <c:strRef>
              <c:f>'09-18'!$Q$17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'09-18'!$R$17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'09-18'!$Q$18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'09-18'!$R$18</c:f>
              <c:numCache>
                <c:formatCode>0.00</c:formatCode>
                <c:ptCount val="1"/>
                <c:pt idx="0">
                  <c:v>40.3</c:v>
                </c:pt>
              </c:numCache>
            </c:numRef>
          </c:val>
        </c:ser>
        <c:ser>
          <c:idx val="3"/>
          <c:order val="3"/>
          <c:tx>
            <c:strRef>
              <c:f>'09-18'!$Q$19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'09-18'!$R$19</c:f>
              <c:numCache>
                <c:formatCode>0.00</c:formatCode>
                <c:ptCount val="1"/>
                <c:pt idx="0">
                  <c:v>40.5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454152"/>
        <c:axId val="-2117509288"/>
      </c:barChart>
      <c:catAx>
        <c:axId val="-2117454152"/>
        <c:scaling>
          <c:orientation val="minMax"/>
        </c:scaling>
        <c:delete val="1"/>
        <c:axPos val="b"/>
        <c:majorTickMark val="out"/>
        <c:minorTickMark val="none"/>
        <c:tickLblPos val="none"/>
        <c:crossAx val="-2117509288"/>
        <c:crosses val="autoZero"/>
        <c:auto val="1"/>
        <c:lblAlgn val="ctr"/>
        <c:lblOffset val="100"/>
        <c:noMultiLvlLbl val="0"/>
      </c:catAx>
      <c:valAx>
        <c:axId val="-2117509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4541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'10-16'!$N$28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'10-16'!$O$28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'10-16'!$N$29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'10-16'!$O$29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'10-16'!$N$30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'10-16'!$O$30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'10-16'!$N$31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'10-16'!$O$31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958040"/>
        <c:axId val="-2067954920"/>
      </c:barChart>
      <c:catAx>
        <c:axId val="-2067958040"/>
        <c:scaling>
          <c:orientation val="minMax"/>
        </c:scaling>
        <c:delete val="1"/>
        <c:axPos val="b"/>
        <c:majorTickMark val="out"/>
        <c:minorTickMark val="none"/>
        <c:tickLblPos val="none"/>
        <c:crossAx val="-2067954920"/>
        <c:crosses val="autoZero"/>
        <c:auto val="1"/>
        <c:lblAlgn val="ctr"/>
        <c:lblOffset val="100"/>
        <c:noMultiLvlLbl val="0"/>
      </c:catAx>
      <c:valAx>
        <c:axId val="-2067954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958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'10-16'!$Q$28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'10-16'!$R$28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'10-16'!$Q$29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'10-16'!$R$29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'10-16'!$Q$30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'10-16'!$R$30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ser>
          <c:idx val="3"/>
          <c:order val="3"/>
          <c:tx>
            <c:strRef>
              <c:f>'10-16'!$Q$31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'10-16'!$R$31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917816"/>
        <c:axId val="-2067914696"/>
      </c:barChart>
      <c:catAx>
        <c:axId val="-2067917816"/>
        <c:scaling>
          <c:orientation val="minMax"/>
        </c:scaling>
        <c:delete val="1"/>
        <c:axPos val="b"/>
        <c:majorTickMark val="out"/>
        <c:minorTickMark val="none"/>
        <c:tickLblPos val="none"/>
        <c:crossAx val="-2067914696"/>
        <c:crosses val="autoZero"/>
        <c:auto val="1"/>
        <c:lblAlgn val="ctr"/>
        <c:lblOffset val="100"/>
        <c:noMultiLvlLbl val="0"/>
      </c:catAx>
      <c:valAx>
        <c:axId val="-2067914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917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'10-16'!$T$2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'10-16'!$U$2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1"/>
          <c:order val="1"/>
          <c:tx>
            <c:strRef>
              <c:f>'10-16'!$T$3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'10-16'!$U$3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'10-16'!$T$4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'10-16'!$U$4</c:f>
              <c:numCache>
                <c:formatCode>0.00</c:formatCode>
                <c:ptCount val="1"/>
                <c:pt idx="0">
                  <c:v>13.0</c:v>
                </c:pt>
              </c:numCache>
            </c:numRef>
          </c:val>
        </c:ser>
        <c:ser>
          <c:idx val="3"/>
          <c:order val="3"/>
          <c:tx>
            <c:strRef>
              <c:f>'10-16'!$T$5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'10-16'!$U$5</c:f>
              <c:numCache>
                <c:formatCode>0.00</c:formatCode>
                <c:ptCount val="1"/>
                <c:pt idx="0">
                  <c:v>21.22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877720"/>
        <c:axId val="-2067874600"/>
      </c:barChart>
      <c:catAx>
        <c:axId val="-2067877720"/>
        <c:scaling>
          <c:orientation val="minMax"/>
        </c:scaling>
        <c:delete val="1"/>
        <c:axPos val="b"/>
        <c:majorTickMark val="out"/>
        <c:minorTickMark val="none"/>
        <c:tickLblPos val="none"/>
        <c:crossAx val="-2067874600"/>
        <c:crosses val="autoZero"/>
        <c:auto val="1"/>
        <c:lblAlgn val="ctr"/>
        <c:lblOffset val="100"/>
        <c:noMultiLvlLbl val="0"/>
      </c:catAx>
      <c:valAx>
        <c:axId val="-2067874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877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'10-16'!$W$2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'10-16'!$X$2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'10-16'!$W$3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'10-16'!$X$3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'10-16'!$W$4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'10-16'!$X$4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3"/>
          <c:order val="3"/>
          <c:tx>
            <c:strRef>
              <c:f>'10-16'!$W$5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'10-16'!$X$5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837448"/>
        <c:axId val="-2067834248"/>
      </c:barChart>
      <c:catAx>
        <c:axId val="-2067837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7834248"/>
        <c:crosses val="autoZero"/>
        <c:auto val="1"/>
        <c:lblAlgn val="ctr"/>
        <c:lblOffset val="100"/>
        <c:noMultiLvlLbl val="0"/>
      </c:catAx>
      <c:valAx>
        <c:axId val="-2067834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8374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'10-16'!$T$8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'10-16'!$U$8</c:f>
              <c:numCache>
                <c:formatCode>0.00</c:formatCode>
                <c:ptCount val="1"/>
                <c:pt idx="0">
                  <c:v>0.62</c:v>
                </c:pt>
              </c:numCache>
            </c:numRef>
          </c:val>
        </c:ser>
        <c:ser>
          <c:idx val="1"/>
          <c:order val="1"/>
          <c:tx>
            <c:strRef>
              <c:f>'10-16'!$T$9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'10-16'!$U$9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'10-16'!$T$10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'10-16'!$U$10</c:f>
              <c:numCache>
                <c:formatCode>0.00</c:formatCode>
                <c:ptCount val="1"/>
                <c:pt idx="0">
                  <c:v>2.8</c:v>
                </c:pt>
              </c:numCache>
            </c:numRef>
          </c:val>
        </c:ser>
        <c:ser>
          <c:idx val="3"/>
          <c:order val="3"/>
          <c:tx>
            <c:strRef>
              <c:f>'10-16'!$T$12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'10-16'!$U$12</c:f>
              <c:numCache>
                <c:formatCode>0.00</c:formatCode>
                <c:ptCount val="1"/>
                <c:pt idx="0">
                  <c:v>3.06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729368"/>
        <c:axId val="-2068732504"/>
      </c:barChart>
      <c:catAx>
        <c:axId val="-2068729368"/>
        <c:scaling>
          <c:orientation val="minMax"/>
        </c:scaling>
        <c:delete val="1"/>
        <c:axPos val="b"/>
        <c:majorTickMark val="out"/>
        <c:minorTickMark val="none"/>
        <c:tickLblPos val="none"/>
        <c:crossAx val="-2068732504"/>
        <c:crosses val="autoZero"/>
        <c:auto val="1"/>
        <c:lblAlgn val="ctr"/>
        <c:lblOffset val="100"/>
        <c:noMultiLvlLbl val="0"/>
      </c:catAx>
      <c:valAx>
        <c:axId val="-2068732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7293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'10-16'!$W$8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'10-16'!$X$8</c:f>
              <c:numCache>
                <c:formatCode>0.00</c:formatCode>
                <c:ptCount val="1"/>
                <c:pt idx="0">
                  <c:v>6.82</c:v>
                </c:pt>
              </c:numCache>
            </c:numRef>
          </c:val>
        </c:ser>
        <c:ser>
          <c:idx val="1"/>
          <c:order val="1"/>
          <c:tx>
            <c:strRef>
              <c:f>'10-16'!$W$9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'10-16'!$X$9</c:f>
              <c:numCache>
                <c:formatCode>0.00</c:formatCode>
                <c:ptCount val="1"/>
                <c:pt idx="0">
                  <c:v>120.0</c:v>
                </c:pt>
              </c:numCache>
            </c:numRef>
          </c:val>
        </c:ser>
        <c:ser>
          <c:idx val="2"/>
          <c:order val="2"/>
          <c:tx>
            <c:strRef>
              <c:f>'10-16'!$W$10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'10-16'!$X$10</c:f>
              <c:numCache>
                <c:formatCode>0.00</c:formatCode>
                <c:ptCount val="1"/>
                <c:pt idx="0">
                  <c:v>28.0</c:v>
                </c:pt>
              </c:numCache>
            </c:numRef>
          </c:val>
        </c:ser>
        <c:ser>
          <c:idx val="3"/>
          <c:order val="3"/>
          <c:tx>
            <c:strRef>
              <c:f>'10-16'!$W$12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'10-16'!$X$12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769992"/>
        <c:axId val="-2068773128"/>
      </c:barChart>
      <c:catAx>
        <c:axId val="-2068769992"/>
        <c:scaling>
          <c:orientation val="minMax"/>
        </c:scaling>
        <c:delete val="1"/>
        <c:axPos val="b"/>
        <c:majorTickMark val="out"/>
        <c:minorTickMark val="none"/>
        <c:tickLblPos val="none"/>
        <c:crossAx val="-2068773128"/>
        <c:crosses val="autoZero"/>
        <c:auto val="1"/>
        <c:lblAlgn val="ctr"/>
        <c:lblOffset val="100"/>
        <c:noMultiLvlLbl val="0"/>
      </c:catAx>
      <c:valAx>
        <c:axId val="-2068773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7699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 FW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'10-16'!$T$16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'10-16'!$U$16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'10-16'!$T$17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'10-16'!$U$17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'10-16'!$T$18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'10-16'!$U$18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ser>
          <c:idx val="3"/>
          <c:order val="3"/>
          <c:tx>
            <c:strRef>
              <c:f>'10-16'!$T$19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'10-16'!$U$19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8810360"/>
        <c:axId val="-2068813496"/>
      </c:barChart>
      <c:catAx>
        <c:axId val="-2068810360"/>
        <c:scaling>
          <c:orientation val="minMax"/>
        </c:scaling>
        <c:delete val="1"/>
        <c:axPos val="b"/>
        <c:majorTickMark val="out"/>
        <c:minorTickMark val="none"/>
        <c:tickLblPos val="none"/>
        <c:crossAx val="-2068813496"/>
        <c:crosses val="autoZero"/>
        <c:auto val="1"/>
        <c:lblAlgn val="ctr"/>
        <c:lblOffset val="100"/>
        <c:noMultiLvlLbl val="0"/>
      </c:catAx>
      <c:valAx>
        <c:axId val="-2068813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8810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 VPN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'10-16'!$T$22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'10-16'!$U$22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'10-16'!$T$23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'10-16'!$U$23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2"/>
          <c:order val="2"/>
          <c:tx>
            <c:strRef>
              <c:f>'10-16'!$T$24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'10-16'!$U$24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'10-16'!$T$25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'10-16'!$U$25</c:f>
              <c:numCache>
                <c:formatCode>0.00</c:formatCode>
                <c:ptCount val="1"/>
                <c:pt idx="0">
                  <c:v>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658920"/>
        <c:axId val="-2067655720"/>
      </c:barChart>
      <c:catAx>
        <c:axId val="-2067658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7655720"/>
        <c:crosses val="autoZero"/>
        <c:auto val="1"/>
        <c:lblAlgn val="ctr"/>
        <c:lblOffset val="100"/>
        <c:noMultiLvlLbl val="0"/>
      </c:catAx>
      <c:valAx>
        <c:axId val="-2067655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658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/>
              <a:t>Single session IPS </a:t>
            </a:r>
          </a:p>
          <a:p>
            <a:pPr>
              <a:defRPr sz="2400"/>
            </a:pPr>
            <a:r>
              <a:rPr lang="en-US" sz="2400" b="1"/>
              <a:t>(Per SPU)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'10-16'!$T$28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'10-16'!$U$28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'10-16'!$T$29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'10-16'!$U$29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2"/>
          <c:order val="2"/>
          <c:tx>
            <c:strRef>
              <c:f>'10-16'!$T$30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'10-16'!$U$30</c:f>
              <c:numCache>
                <c:formatCode>0.00</c:formatCode>
                <c:ptCount val="1"/>
                <c:pt idx="0">
                  <c:v>0.085</c:v>
                </c:pt>
              </c:numCache>
            </c:numRef>
          </c:val>
        </c:ser>
        <c:ser>
          <c:idx val="3"/>
          <c:order val="3"/>
          <c:tx>
            <c:strRef>
              <c:f>'10-16'!$T$31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'10-16'!$U$31</c:f>
              <c:numCache>
                <c:formatCode>0.00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618856"/>
        <c:axId val="-2067615736"/>
      </c:barChart>
      <c:catAx>
        <c:axId val="-2067618856"/>
        <c:scaling>
          <c:orientation val="minMax"/>
        </c:scaling>
        <c:delete val="1"/>
        <c:axPos val="b"/>
        <c:majorTickMark val="out"/>
        <c:minorTickMark val="none"/>
        <c:tickLblPos val="none"/>
        <c:crossAx val="-2067615736"/>
        <c:crosses val="autoZero"/>
        <c:auto val="1"/>
        <c:lblAlgn val="ctr"/>
        <c:lblOffset val="100"/>
        <c:noMultiLvlLbl val="0"/>
      </c:catAx>
      <c:valAx>
        <c:axId val="-2067615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6188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'11-13'!$N$2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'11-13'!$O$2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1"/>
          <c:order val="1"/>
          <c:tx>
            <c:strRef>
              <c:f>'11-13'!$N$3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'11-13'!$O$3</c:f>
              <c:numCache>
                <c:formatCode>0.00</c:formatCode>
                <c:ptCount val="1"/>
                <c:pt idx="0">
                  <c:v>500.0</c:v>
                </c:pt>
              </c:numCache>
            </c:numRef>
          </c:val>
        </c:ser>
        <c:ser>
          <c:idx val="2"/>
          <c:order val="2"/>
          <c:tx>
            <c:strRef>
              <c:f>'11-13'!$N$4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'11-13'!$O$4</c:f>
              <c:numCache>
                <c:formatCode>0.00</c:formatCode>
                <c:ptCount val="1"/>
                <c:pt idx="0">
                  <c:v>260.0</c:v>
                </c:pt>
              </c:numCache>
            </c:numRef>
          </c:val>
        </c:ser>
        <c:ser>
          <c:idx val="3"/>
          <c:order val="3"/>
          <c:tx>
            <c:strRef>
              <c:f>'11-13'!$N$5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'11-13'!$O$5</c:f>
              <c:numCache>
                <c:formatCode>0.00</c:formatCode>
                <c:ptCount val="1"/>
                <c:pt idx="0">
                  <c:v>320.0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520632"/>
        <c:axId val="-2067517512"/>
      </c:barChart>
      <c:catAx>
        <c:axId val="-2067520632"/>
        <c:scaling>
          <c:orientation val="minMax"/>
        </c:scaling>
        <c:delete val="1"/>
        <c:axPos val="b"/>
        <c:majorTickMark val="out"/>
        <c:minorTickMark val="none"/>
        <c:tickLblPos val="none"/>
        <c:crossAx val="-2067517512"/>
        <c:crosses val="autoZero"/>
        <c:auto val="1"/>
        <c:lblAlgn val="ctr"/>
        <c:lblOffset val="100"/>
        <c:noMultiLvlLbl val="0"/>
      </c:catAx>
      <c:valAx>
        <c:axId val="-2067517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5206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'09-18'!$N$22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'09-18'!$O$22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'09-18'!$N$23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'09-18'!$O$23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'09-18'!$N$24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'09-18'!$O$24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'09-18'!$N$25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'09-18'!$O$25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708152"/>
        <c:axId val="-2117921176"/>
      </c:barChart>
      <c:catAx>
        <c:axId val="-2117708152"/>
        <c:scaling>
          <c:orientation val="minMax"/>
        </c:scaling>
        <c:delete val="1"/>
        <c:axPos val="b"/>
        <c:majorTickMark val="out"/>
        <c:minorTickMark val="none"/>
        <c:tickLblPos val="none"/>
        <c:crossAx val="-2117921176"/>
        <c:crosses val="autoZero"/>
        <c:auto val="1"/>
        <c:lblAlgn val="ctr"/>
        <c:lblOffset val="100"/>
        <c:noMultiLvlLbl val="0"/>
      </c:catAx>
      <c:valAx>
        <c:axId val="-2117921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7081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'11-13'!$Q$2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'11-13'!$R$2</c:f>
              <c:numCache>
                <c:formatCode>0.00</c:formatCode>
                <c:ptCount val="1"/>
                <c:pt idx="0">
                  <c:v>350.0</c:v>
                </c:pt>
              </c:numCache>
            </c:numRef>
          </c:val>
        </c:ser>
        <c:ser>
          <c:idx val="1"/>
          <c:order val="1"/>
          <c:tx>
            <c:strRef>
              <c:f>'11-13'!$Q$3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'11-13'!$R$3</c:f>
              <c:numCache>
                <c:formatCode>0.00</c:formatCode>
                <c:ptCount val="1"/>
                <c:pt idx="0">
                  <c:v>1000.0</c:v>
                </c:pt>
              </c:numCache>
            </c:numRef>
          </c:val>
        </c:ser>
        <c:ser>
          <c:idx val="2"/>
          <c:order val="2"/>
          <c:tx>
            <c:strRef>
              <c:f>'11-13'!$Q$4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'11-13'!$R$4</c:f>
              <c:numCache>
                <c:formatCode>0.00</c:formatCode>
                <c:ptCount val="1"/>
                <c:pt idx="0">
                  <c:v>420.0</c:v>
                </c:pt>
              </c:numCache>
            </c:numRef>
          </c:val>
        </c:ser>
        <c:ser>
          <c:idx val="3"/>
          <c:order val="3"/>
          <c:tx>
            <c:strRef>
              <c:f>'11-13'!$Q$5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'11-13'!$R$5</c:f>
              <c:numCache>
                <c:formatCode>0.00</c:formatCode>
                <c:ptCount val="1"/>
                <c:pt idx="0">
                  <c:v>410.0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479368"/>
        <c:axId val="-2067476248"/>
      </c:barChart>
      <c:catAx>
        <c:axId val="-2067479368"/>
        <c:scaling>
          <c:orientation val="minMax"/>
        </c:scaling>
        <c:delete val="1"/>
        <c:axPos val="b"/>
        <c:majorTickMark val="out"/>
        <c:minorTickMark val="none"/>
        <c:tickLblPos val="none"/>
        <c:crossAx val="-2067476248"/>
        <c:crosses val="autoZero"/>
        <c:auto val="1"/>
        <c:lblAlgn val="ctr"/>
        <c:lblOffset val="100"/>
        <c:noMultiLvlLbl val="0"/>
      </c:catAx>
      <c:valAx>
        <c:axId val="-2067476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4793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'11-13'!$N$8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'11-13'!$O$8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'11-13'!$N$9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'11-13'!$O$9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2"/>
          <c:order val="2"/>
          <c:tx>
            <c:strRef>
              <c:f>'11-13'!$N$10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'11-13'!$O$10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3"/>
          <c:order val="3"/>
          <c:tx>
            <c:strRef>
              <c:f>'11-13'!$N$12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'11-13'!$O$12</c:f>
              <c:numCache>
                <c:formatCode>0.00</c:formatCode>
                <c:ptCount val="1"/>
                <c:pt idx="0">
                  <c:v>36.0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438424"/>
        <c:axId val="-2067435304"/>
      </c:barChart>
      <c:catAx>
        <c:axId val="-2067438424"/>
        <c:scaling>
          <c:orientation val="minMax"/>
        </c:scaling>
        <c:delete val="1"/>
        <c:axPos val="b"/>
        <c:majorTickMark val="out"/>
        <c:minorTickMark val="none"/>
        <c:tickLblPos val="none"/>
        <c:crossAx val="-2067435304"/>
        <c:crosses val="autoZero"/>
        <c:auto val="1"/>
        <c:lblAlgn val="ctr"/>
        <c:lblOffset val="100"/>
        <c:noMultiLvlLbl val="0"/>
      </c:catAx>
      <c:valAx>
        <c:axId val="-2067435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4384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'11-13'!$Q$8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'11-13'!$R$8</c:f>
              <c:numCache>
                <c:formatCode>0.00</c:formatCode>
                <c:ptCount val="1"/>
                <c:pt idx="0">
                  <c:v>150.0</c:v>
                </c:pt>
              </c:numCache>
            </c:numRef>
          </c:val>
        </c:ser>
        <c:ser>
          <c:idx val="1"/>
          <c:order val="1"/>
          <c:tx>
            <c:strRef>
              <c:f>'11-13'!$Q$9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'11-13'!$R$9</c:f>
              <c:numCache>
                <c:formatCode>0.00</c:formatCode>
                <c:ptCount val="1"/>
                <c:pt idx="0">
                  <c:v>240.0</c:v>
                </c:pt>
              </c:numCache>
            </c:numRef>
          </c:val>
        </c:ser>
        <c:ser>
          <c:idx val="2"/>
          <c:order val="2"/>
          <c:tx>
            <c:strRef>
              <c:f>'11-13'!$Q$10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'11-13'!$R$10</c:f>
              <c:numCache>
                <c:formatCode>0.00</c:formatCode>
                <c:ptCount val="1"/>
                <c:pt idx="0">
                  <c:v>230.0</c:v>
                </c:pt>
              </c:numCache>
            </c:numRef>
          </c:val>
        </c:ser>
        <c:ser>
          <c:idx val="3"/>
          <c:order val="3"/>
          <c:tx>
            <c:strRef>
              <c:f>'11-13'!$Q$12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'11-13'!$R$12</c:f>
              <c:numCache>
                <c:formatCode>0.00</c:formatCode>
                <c:ptCount val="1"/>
                <c:pt idx="0">
                  <c:v>209.0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398264"/>
        <c:axId val="-2067395144"/>
      </c:barChart>
      <c:catAx>
        <c:axId val="-2067398264"/>
        <c:scaling>
          <c:orientation val="minMax"/>
        </c:scaling>
        <c:delete val="1"/>
        <c:axPos val="b"/>
        <c:majorTickMark val="out"/>
        <c:minorTickMark val="none"/>
        <c:tickLblPos val="none"/>
        <c:crossAx val="-2067395144"/>
        <c:crosses val="autoZero"/>
        <c:auto val="1"/>
        <c:lblAlgn val="ctr"/>
        <c:lblOffset val="100"/>
        <c:noMultiLvlLbl val="0"/>
      </c:catAx>
      <c:valAx>
        <c:axId val="-2067395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3982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'11-13'!$N$16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'11-13'!$O$16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'11-13'!$N$17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'11-13'!$O$17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'11-13'!$N$18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'11-13'!$O$18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'11-13'!$N$19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'11-13'!$O$19</c:f>
              <c:numCache>
                <c:formatCode>0.00</c:formatCode>
                <c:ptCount val="1"/>
                <c:pt idx="0">
                  <c:v>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358904"/>
        <c:axId val="-2067355784"/>
      </c:barChart>
      <c:catAx>
        <c:axId val="-2067358904"/>
        <c:scaling>
          <c:orientation val="minMax"/>
        </c:scaling>
        <c:delete val="1"/>
        <c:axPos val="b"/>
        <c:majorTickMark val="out"/>
        <c:minorTickMark val="none"/>
        <c:tickLblPos val="none"/>
        <c:crossAx val="-2067355784"/>
        <c:crosses val="autoZero"/>
        <c:auto val="1"/>
        <c:lblAlgn val="ctr"/>
        <c:lblOffset val="100"/>
        <c:noMultiLvlLbl val="0"/>
      </c:catAx>
      <c:valAx>
        <c:axId val="-2067355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3589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'11-13'!$Q$16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'11-13'!$R$16</c:f>
              <c:numCache>
                <c:formatCode>0.00</c:formatCode>
                <c:ptCount val="1"/>
                <c:pt idx="0">
                  <c:v>21.0</c:v>
                </c:pt>
              </c:numCache>
            </c:numRef>
          </c:val>
        </c:ser>
        <c:ser>
          <c:idx val="1"/>
          <c:order val="1"/>
          <c:tx>
            <c:strRef>
              <c:f>'11-13'!$Q$17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'11-13'!$R$17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'11-13'!$Q$18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'11-13'!$R$18</c:f>
              <c:numCache>
                <c:formatCode>0.00</c:formatCode>
                <c:ptCount val="1"/>
                <c:pt idx="0">
                  <c:v>40.3</c:v>
                </c:pt>
              </c:numCache>
            </c:numRef>
          </c:val>
        </c:ser>
        <c:ser>
          <c:idx val="3"/>
          <c:order val="3"/>
          <c:tx>
            <c:strRef>
              <c:f>'11-13'!$Q$19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'11-13'!$R$19</c:f>
              <c:numCache>
                <c:formatCode>0.00</c:formatCode>
                <c:ptCount val="1"/>
                <c:pt idx="0">
                  <c:v>40.5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318712"/>
        <c:axId val="-2067315592"/>
      </c:barChart>
      <c:catAx>
        <c:axId val="-2067318712"/>
        <c:scaling>
          <c:orientation val="minMax"/>
        </c:scaling>
        <c:delete val="1"/>
        <c:axPos val="b"/>
        <c:majorTickMark val="out"/>
        <c:minorTickMark val="none"/>
        <c:tickLblPos val="none"/>
        <c:crossAx val="-2067315592"/>
        <c:crosses val="autoZero"/>
        <c:auto val="1"/>
        <c:lblAlgn val="ctr"/>
        <c:lblOffset val="100"/>
        <c:noMultiLvlLbl val="0"/>
      </c:catAx>
      <c:valAx>
        <c:axId val="-2067315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3187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'11-13'!$N$22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'11-13'!$O$22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'11-13'!$N$23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'11-13'!$O$23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'11-13'!$N$24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'11-13'!$O$24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'11-13'!$N$25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'11-13'!$O$25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278232"/>
        <c:axId val="-2067275112"/>
      </c:barChart>
      <c:catAx>
        <c:axId val="-2067278232"/>
        <c:scaling>
          <c:orientation val="minMax"/>
        </c:scaling>
        <c:delete val="1"/>
        <c:axPos val="b"/>
        <c:majorTickMark val="out"/>
        <c:minorTickMark val="none"/>
        <c:tickLblPos val="none"/>
        <c:crossAx val="-2067275112"/>
        <c:crosses val="autoZero"/>
        <c:auto val="1"/>
        <c:lblAlgn val="ctr"/>
        <c:lblOffset val="100"/>
        <c:noMultiLvlLbl val="0"/>
      </c:catAx>
      <c:valAx>
        <c:axId val="-2067275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2782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'11-13'!$Q$22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'11-13'!$R$22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'11-13'!$Q$23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'11-13'!$R$23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'11-13'!$Q$24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'11-13'!$R$24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3"/>
          <c:order val="3"/>
          <c:tx>
            <c:strRef>
              <c:f>'11-13'!$Q$25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'11-13'!$R$25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237864"/>
        <c:axId val="-2067234744"/>
      </c:barChart>
      <c:catAx>
        <c:axId val="-2067237864"/>
        <c:scaling>
          <c:orientation val="minMax"/>
        </c:scaling>
        <c:delete val="1"/>
        <c:axPos val="b"/>
        <c:majorTickMark val="out"/>
        <c:minorTickMark val="none"/>
        <c:tickLblPos val="none"/>
        <c:crossAx val="-2067234744"/>
        <c:crosses val="autoZero"/>
        <c:auto val="1"/>
        <c:lblAlgn val="ctr"/>
        <c:lblOffset val="100"/>
        <c:noMultiLvlLbl val="0"/>
      </c:catAx>
      <c:valAx>
        <c:axId val="-2067234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2378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'11-13'!$N$28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'11-13'!$O$28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'11-13'!$N$29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'11-13'!$O$29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'11-13'!$N$30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'11-13'!$O$30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'11-13'!$N$31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'11-13'!$O$31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197400"/>
        <c:axId val="-2067194280"/>
      </c:barChart>
      <c:catAx>
        <c:axId val="-2067197400"/>
        <c:scaling>
          <c:orientation val="minMax"/>
        </c:scaling>
        <c:delete val="1"/>
        <c:axPos val="b"/>
        <c:majorTickMark val="out"/>
        <c:minorTickMark val="none"/>
        <c:tickLblPos val="none"/>
        <c:crossAx val="-2067194280"/>
        <c:crosses val="autoZero"/>
        <c:auto val="1"/>
        <c:lblAlgn val="ctr"/>
        <c:lblOffset val="100"/>
        <c:noMultiLvlLbl val="0"/>
      </c:catAx>
      <c:valAx>
        <c:axId val="-2067194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197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'11-13'!$Q$28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'11-13'!$R$28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'11-13'!$Q$29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'11-13'!$R$29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'11-13'!$Q$30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'11-13'!$R$30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ser>
          <c:idx val="3"/>
          <c:order val="3"/>
          <c:tx>
            <c:strRef>
              <c:f>'11-13'!$Q$31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'11-13'!$R$31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157288"/>
        <c:axId val="-2067154168"/>
      </c:barChart>
      <c:catAx>
        <c:axId val="-2067157288"/>
        <c:scaling>
          <c:orientation val="minMax"/>
        </c:scaling>
        <c:delete val="1"/>
        <c:axPos val="b"/>
        <c:majorTickMark val="out"/>
        <c:minorTickMark val="none"/>
        <c:tickLblPos val="none"/>
        <c:crossAx val="-2067154168"/>
        <c:crosses val="autoZero"/>
        <c:auto val="1"/>
        <c:lblAlgn val="ctr"/>
        <c:lblOffset val="100"/>
        <c:noMultiLvlLbl val="0"/>
      </c:catAx>
      <c:valAx>
        <c:axId val="-2067154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1572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'11-13'!$T$2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'11-13'!$U$2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1"/>
          <c:order val="1"/>
          <c:tx>
            <c:strRef>
              <c:f>'11-13'!$T$3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'11-13'!$U$3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'11-13'!$T$4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'11-13'!$U$4</c:f>
              <c:numCache>
                <c:formatCode>0.00</c:formatCode>
                <c:ptCount val="1"/>
                <c:pt idx="0">
                  <c:v>13.0</c:v>
                </c:pt>
              </c:numCache>
            </c:numRef>
          </c:val>
        </c:ser>
        <c:ser>
          <c:idx val="3"/>
          <c:order val="3"/>
          <c:tx>
            <c:strRef>
              <c:f>'11-13'!$T$5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'11-13'!$U$5</c:f>
              <c:numCache>
                <c:formatCode>0.00</c:formatCode>
                <c:ptCount val="1"/>
                <c:pt idx="0">
                  <c:v>19.72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117192"/>
        <c:axId val="-2067114072"/>
      </c:barChart>
      <c:catAx>
        <c:axId val="-2067117192"/>
        <c:scaling>
          <c:orientation val="minMax"/>
        </c:scaling>
        <c:delete val="1"/>
        <c:axPos val="b"/>
        <c:majorTickMark val="out"/>
        <c:minorTickMark val="none"/>
        <c:tickLblPos val="none"/>
        <c:crossAx val="-2067114072"/>
        <c:crosses val="autoZero"/>
        <c:auto val="1"/>
        <c:lblAlgn val="ctr"/>
        <c:lblOffset val="100"/>
        <c:noMultiLvlLbl val="0"/>
      </c:catAx>
      <c:valAx>
        <c:axId val="-2067114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117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'09-18'!$Q$22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'09-18'!$R$22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'09-18'!$Q$23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'09-18'!$R$23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'09-18'!$Q$24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'09-18'!$R$24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3"/>
          <c:order val="3"/>
          <c:tx>
            <c:strRef>
              <c:f>'09-18'!$Q$25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'09-18'!$R$25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817432"/>
        <c:axId val="2131781688"/>
      </c:barChart>
      <c:catAx>
        <c:axId val="2131817432"/>
        <c:scaling>
          <c:orientation val="minMax"/>
        </c:scaling>
        <c:delete val="1"/>
        <c:axPos val="b"/>
        <c:majorTickMark val="out"/>
        <c:minorTickMark val="none"/>
        <c:tickLblPos val="none"/>
        <c:crossAx val="2131781688"/>
        <c:crosses val="autoZero"/>
        <c:auto val="1"/>
        <c:lblAlgn val="ctr"/>
        <c:lblOffset val="100"/>
        <c:noMultiLvlLbl val="0"/>
      </c:catAx>
      <c:valAx>
        <c:axId val="2131781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318174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'11-13'!$W$2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'11-13'!$X$2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'11-13'!$W$3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'11-13'!$X$3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'11-13'!$W$4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'11-13'!$X$4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3"/>
          <c:order val="3"/>
          <c:tx>
            <c:strRef>
              <c:f>'11-13'!$W$5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'11-13'!$X$5</c:f>
              <c:numCache>
                <c:formatCode>0.00</c:formatCode>
                <c:ptCount val="1"/>
                <c:pt idx="0">
                  <c:v>114.66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076360"/>
        <c:axId val="-2067073160"/>
      </c:barChart>
      <c:catAx>
        <c:axId val="-2067076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7073160"/>
        <c:crosses val="autoZero"/>
        <c:auto val="1"/>
        <c:lblAlgn val="ctr"/>
        <c:lblOffset val="100"/>
        <c:noMultiLvlLbl val="0"/>
      </c:catAx>
      <c:valAx>
        <c:axId val="-2067073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076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'11-13'!$T$8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'11-13'!$U$8</c:f>
              <c:numCache>
                <c:formatCode>0.00</c:formatCode>
                <c:ptCount val="1"/>
                <c:pt idx="0">
                  <c:v>0.62</c:v>
                </c:pt>
              </c:numCache>
            </c:numRef>
          </c:val>
        </c:ser>
        <c:ser>
          <c:idx val="1"/>
          <c:order val="1"/>
          <c:tx>
            <c:strRef>
              <c:f>'11-13'!$T$9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'11-13'!$U$9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'11-13'!$T$10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'11-13'!$U$10</c:f>
              <c:numCache>
                <c:formatCode>0.00</c:formatCode>
                <c:ptCount val="1"/>
                <c:pt idx="0">
                  <c:v>2.8</c:v>
                </c:pt>
              </c:numCache>
            </c:numRef>
          </c:val>
        </c:ser>
        <c:ser>
          <c:idx val="3"/>
          <c:order val="3"/>
          <c:tx>
            <c:strRef>
              <c:f>'11-13'!$T$12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'11-13'!$U$12</c:f>
              <c:numCache>
                <c:formatCode>0.00</c:formatCode>
                <c:ptCount val="1"/>
                <c:pt idx="0">
                  <c:v>3.06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035352"/>
        <c:axId val="-2067032232"/>
      </c:barChart>
      <c:catAx>
        <c:axId val="-2067035352"/>
        <c:scaling>
          <c:orientation val="minMax"/>
        </c:scaling>
        <c:delete val="1"/>
        <c:axPos val="b"/>
        <c:majorTickMark val="out"/>
        <c:minorTickMark val="none"/>
        <c:tickLblPos val="none"/>
        <c:crossAx val="-2067032232"/>
        <c:crosses val="autoZero"/>
        <c:auto val="1"/>
        <c:lblAlgn val="ctr"/>
        <c:lblOffset val="100"/>
        <c:noMultiLvlLbl val="0"/>
      </c:catAx>
      <c:valAx>
        <c:axId val="-2067032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0353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'11-13'!$W$8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'11-13'!$X$8</c:f>
              <c:numCache>
                <c:formatCode>0.00</c:formatCode>
                <c:ptCount val="1"/>
                <c:pt idx="0">
                  <c:v>6.82</c:v>
                </c:pt>
              </c:numCache>
            </c:numRef>
          </c:val>
        </c:ser>
        <c:ser>
          <c:idx val="1"/>
          <c:order val="1"/>
          <c:tx>
            <c:strRef>
              <c:f>'11-13'!$W$9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'11-13'!$X$9</c:f>
              <c:numCache>
                <c:formatCode>0.00</c:formatCode>
                <c:ptCount val="1"/>
                <c:pt idx="0">
                  <c:v>120.0</c:v>
                </c:pt>
              </c:numCache>
            </c:numRef>
          </c:val>
        </c:ser>
        <c:ser>
          <c:idx val="2"/>
          <c:order val="2"/>
          <c:tx>
            <c:strRef>
              <c:f>'11-13'!$W$10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'11-13'!$X$10</c:f>
              <c:numCache>
                <c:formatCode>0.00</c:formatCode>
                <c:ptCount val="1"/>
                <c:pt idx="0">
                  <c:v>28.0</c:v>
                </c:pt>
              </c:numCache>
            </c:numRef>
          </c:val>
        </c:ser>
        <c:ser>
          <c:idx val="3"/>
          <c:order val="3"/>
          <c:tx>
            <c:strRef>
              <c:f>'11-13'!$W$12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'11-13'!$X$12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995176"/>
        <c:axId val="-2066992056"/>
      </c:barChart>
      <c:catAx>
        <c:axId val="-2066995176"/>
        <c:scaling>
          <c:orientation val="minMax"/>
        </c:scaling>
        <c:delete val="1"/>
        <c:axPos val="b"/>
        <c:majorTickMark val="out"/>
        <c:minorTickMark val="none"/>
        <c:tickLblPos val="none"/>
        <c:crossAx val="-2066992056"/>
        <c:crosses val="autoZero"/>
        <c:auto val="1"/>
        <c:lblAlgn val="ctr"/>
        <c:lblOffset val="100"/>
        <c:noMultiLvlLbl val="0"/>
      </c:catAx>
      <c:valAx>
        <c:axId val="-2066992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995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 FW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'11-13'!$T$16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'11-13'!$U$16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'11-13'!$T$17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'11-13'!$U$17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'11-13'!$T$18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'11-13'!$U$18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ser>
          <c:idx val="3"/>
          <c:order val="3"/>
          <c:tx>
            <c:strRef>
              <c:f>'11-13'!$T$19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'11-13'!$U$19</c:f>
              <c:numCache>
                <c:formatCode>0.00</c:formatCode>
                <c:ptCount val="1"/>
                <c:pt idx="0">
                  <c:v>9.78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954808"/>
        <c:axId val="-2066951688"/>
      </c:barChart>
      <c:catAx>
        <c:axId val="-2066954808"/>
        <c:scaling>
          <c:orientation val="minMax"/>
        </c:scaling>
        <c:delete val="1"/>
        <c:axPos val="b"/>
        <c:majorTickMark val="out"/>
        <c:minorTickMark val="none"/>
        <c:tickLblPos val="none"/>
        <c:crossAx val="-2066951688"/>
        <c:crosses val="autoZero"/>
        <c:auto val="1"/>
        <c:lblAlgn val="ctr"/>
        <c:lblOffset val="100"/>
        <c:noMultiLvlLbl val="0"/>
      </c:catAx>
      <c:valAx>
        <c:axId val="-2066951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9548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 i="0" u="none" strike="noStrike" baseline="0"/>
              <a:t>Single session VPN </a:t>
            </a:r>
          </a:p>
          <a:p>
            <a:pPr>
              <a:defRPr sz="2400"/>
            </a:pPr>
            <a:r>
              <a:rPr lang="en-US" sz="2400" b="1" i="0" u="none" strike="noStrike" baseline="0"/>
              <a:t>(Per SPU) </a:t>
            </a:r>
            <a:endParaRPr lang="en-US" sz="2400" b="1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'11-13'!$T$22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'11-13'!$U$22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'11-13'!$T$23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'11-13'!$U$23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2"/>
          <c:order val="2"/>
          <c:tx>
            <c:strRef>
              <c:f>'11-13'!$T$24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'11-13'!$U$24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'11-13'!$T$25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'11-13'!$U$25</c:f>
              <c:numCache>
                <c:formatCode>0.00</c:formatCode>
                <c:ptCount val="1"/>
                <c:pt idx="0">
                  <c:v>4.93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914424"/>
        <c:axId val="-2066911224"/>
      </c:barChart>
      <c:catAx>
        <c:axId val="-2066914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6911224"/>
        <c:crosses val="autoZero"/>
        <c:auto val="1"/>
        <c:lblAlgn val="ctr"/>
        <c:lblOffset val="100"/>
        <c:noMultiLvlLbl val="0"/>
      </c:catAx>
      <c:valAx>
        <c:axId val="-2066911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9144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="1"/>
              <a:t>Single session IPS </a:t>
            </a:r>
          </a:p>
          <a:p>
            <a:pPr>
              <a:defRPr sz="2400"/>
            </a:pPr>
            <a:r>
              <a:rPr lang="en-US" sz="2400" b="1"/>
              <a:t>(Per SPU)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'11-13'!$T$28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'11-13'!$U$28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'11-13'!$T$29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'11-13'!$U$29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2"/>
          <c:order val="2"/>
          <c:tx>
            <c:strRef>
              <c:f>'11-13'!$T$30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'11-13'!$U$30</c:f>
              <c:numCache>
                <c:formatCode>0.00</c:formatCode>
                <c:ptCount val="1"/>
                <c:pt idx="0">
                  <c:v>0.085</c:v>
                </c:pt>
              </c:numCache>
            </c:numRef>
          </c:val>
        </c:ser>
        <c:ser>
          <c:idx val="3"/>
          <c:order val="3"/>
          <c:tx>
            <c:strRef>
              <c:f>'11-13'!$T$31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'11-13'!$U$31</c:f>
              <c:numCache>
                <c:formatCode>0.00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873912"/>
        <c:axId val="-2066870792"/>
      </c:barChart>
      <c:catAx>
        <c:axId val="-2066873912"/>
        <c:scaling>
          <c:orientation val="minMax"/>
        </c:scaling>
        <c:delete val="1"/>
        <c:axPos val="b"/>
        <c:majorTickMark val="out"/>
        <c:minorTickMark val="none"/>
        <c:tickLblPos val="none"/>
        <c:crossAx val="-2066870792"/>
        <c:crosses val="autoZero"/>
        <c:auto val="1"/>
        <c:lblAlgn val="ctr"/>
        <c:lblOffset val="100"/>
        <c:noMultiLvlLbl val="0"/>
      </c:catAx>
      <c:valAx>
        <c:axId val="-2066870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873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'x44-D10'!$N$2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'x44-D10'!$O$2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1"/>
          <c:order val="1"/>
          <c:tx>
            <c:strRef>
              <c:f>'x44-D10'!$N$3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'x44-D10'!$O$3</c:f>
              <c:numCache>
                <c:formatCode>0.00</c:formatCode>
                <c:ptCount val="1"/>
                <c:pt idx="0">
                  <c:v>500.0</c:v>
                </c:pt>
              </c:numCache>
            </c:numRef>
          </c:val>
        </c:ser>
        <c:ser>
          <c:idx val="2"/>
          <c:order val="2"/>
          <c:tx>
            <c:strRef>
              <c:f>'x44-D10'!$N$4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'x44-D10'!$O$4</c:f>
              <c:numCache>
                <c:formatCode>0.00</c:formatCode>
                <c:ptCount val="1"/>
                <c:pt idx="0">
                  <c:v>260.0</c:v>
                </c:pt>
              </c:numCache>
            </c:numRef>
          </c:val>
        </c:ser>
        <c:ser>
          <c:idx val="3"/>
          <c:order val="3"/>
          <c:tx>
            <c:strRef>
              <c:f>'x44-D10'!$N$5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'x44-D10'!$O$5</c:f>
              <c:numCache>
                <c:formatCode>0.00</c:formatCode>
                <c:ptCount val="1"/>
                <c:pt idx="0">
                  <c:v>320.0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775688"/>
        <c:axId val="-2066772568"/>
      </c:barChart>
      <c:catAx>
        <c:axId val="-2066775688"/>
        <c:scaling>
          <c:orientation val="minMax"/>
        </c:scaling>
        <c:delete val="1"/>
        <c:axPos val="b"/>
        <c:majorTickMark val="out"/>
        <c:minorTickMark val="none"/>
        <c:tickLblPos val="none"/>
        <c:crossAx val="-2066772568"/>
        <c:crosses val="autoZero"/>
        <c:auto val="1"/>
        <c:lblAlgn val="ctr"/>
        <c:lblOffset val="100"/>
        <c:noMultiLvlLbl val="0"/>
      </c:catAx>
      <c:valAx>
        <c:axId val="-2066772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775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CPS/Sys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'x44-D10'!$Q$2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'x44-D10'!$R$2</c:f>
              <c:numCache>
                <c:formatCode>0.00</c:formatCode>
                <c:ptCount val="1"/>
                <c:pt idx="0">
                  <c:v>350.0</c:v>
                </c:pt>
              </c:numCache>
            </c:numRef>
          </c:val>
        </c:ser>
        <c:ser>
          <c:idx val="1"/>
          <c:order val="1"/>
          <c:tx>
            <c:strRef>
              <c:f>'x44-D10'!$Q$3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'x44-D10'!$R$3</c:f>
              <c:numCache>
                <c:formatCode>0.00</c:formatCode>
                <c:ptCount val="1"/>
                <c:pt idx="0">
                  <c:v>1000.0</c:v>
                </c:pt>
              </c:numCache>
            </c:numRef>
          </c:val>
        </c:ser>
        <c:ser>
          <c:idx val="2"/>
          <c:order val="2"/>
          <c:tx>
            <c:strRef>
              <c:f>'x44-D10'!$Q$4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'x44-D10'!$R$4</c:f>
              <c:numCache>
                <c:formatCode>0.00</c:formatCode>
                <c:ptCount val="1"/>
                <c:pt idx="0">
                  <c:v>420.0</c:v>
                </c:pt>
              </c:numCache>
            </c:numRef>
          </c:val>
        </c:ser>
        <c:ser>
          <c:idx val="3"/>
          <c:order val="3"/>
          <c:tx>
            <c:strRef>
              <c:f>'x44-D10'!$Q$5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'x44-D10'!$R$5</c:f>
              <c:numCache>
                <c:formatCode>0.00</c:formatCode>
                <c:ptCount val="1"/>
                <c:pt idx="0">
                  <c:v>406.0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693784"/>
        <c:axId val="-2067696920"/>
      </c:barChart>
      <c:catAx>
        <c:axId val="-2067693784"/>
        <c:scaling>
          <c:orientation val="minMax"/>
        </c:scaling>
        <c:delete val="1"/>
        <c:axPos val="b"/>
        <c:majorTickMark val="out"/>
        <c:minorTickMark val="none"/>
        <c:tickLblPos val="none"/>
        <c:crossAx val="-2067696920"/>
        <c:crosses val="autoZero"/>
        <c:auto val="1"/>
        <c:lblAlgn val="ctr"/>
        <c:lblOffset val="100"/>
        <c:noMultiLvlLbl val="0"/>
      </c:catAx>
      <c:valAx>
        <c:axId val="-2067696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Kcps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693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'x44-D10'!$N$8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'x44-D10'!$O$8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'x44-D10'!$N$9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'x44-D10'!$O$9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2"/>
          <c:order val="2"/>
          <c:tx>
            <c:strRef>
              <c:f>'x44-D10'!$N$10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'x44-D10'!$O$10</c:f>
              <c:numCache>
                <c:formatCode>0.00</c:formatCode>
                <c:ptCount val="1"/>
                <c:pt idx="0">
                  <c:v>40.0</c:v>
                </c:pt>
              </c:numCache>
            </c:numRef>
          </c:val>
        </c:ser>
        <c:ser>
          <c:idx val="3"/>
          <c:order val="3"/>
          <c:tx>
            <c:strRef>
              <c:f>'x44-D10'!$N$12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'x44-D10'!$O$12</c:f>
              <c:numCache>
                <c:formatCode>0.00</c:formatCode>
                <c:ptCount val="1"/>
                <c:pt idx="0">
                  <c:v>36.0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734728"/>
        <c:axId val="-2067737864"/>
      </c:barChart>
      <c:catAx>
        <c:axId val="-2067734728"/>
        <c:scaling>
          <c:orientation val="minMax"/>
        </c:scaling>
        <c:delete val="1"/>
        <c:axPos val="b"/>
        <c:majorTickMark val="out"/>
        <c:minorTickMark val="none"/>
        <c:tickLblPos val="none"/>
        <c:crossAx val="-2067737864"/>
        <c:crosses val="autoZero"/>
        <c:auto val="1"/>
        <c:lblAlgn val="ctr"/>
        <c:lblOffset val="100"/>
        <c:noMultiLvlLbl val="0"/>
      </c:catAx>
      <c:valAx>
        <c:axId val="-2067737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7347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" l="0.700000000000001" r="0.700000000000001" t="0.75000000000000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throughput </a:t>
            </a:r>
          </a:p>
          <a:p>
            <a:pPr>
              <a:defRPr sz="2400"/>
            </a:pPr>
            <a:r>
              <a:rPr lang="en-US" sz="2400"/>
              <a:t>(1514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'x44-D10'!$Q$8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'x44-D10'!$R$8</c:f>
              <c:numCache>
                <c:formatCode>0.00</c:formatCode>
                <c:ptCount val="1"/>
                <c:pt idx="0">
                  <c:v>150.0</c:v>
                </c:pt>
              </c:numCache>
            </c:numRef>
          </c:val>
        </c:ser>
        <c:ser>
          <c:idx val="1"/>
          <c:order val="1"/>
          <c:tx>
            <c:strRef>
              <c:f>'x44-D10'!$Q$9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'x44-D10'!$R$9</c:f>
              <c:numCache>
                <c:formatCode>0.00</c:formatCode>
                <c:ptCount val="1"/>
                <c:pt idx="0">
                  <c:v>240.0</c:v>
                </c:pt>
              </c:numCache>
            </c:numRef>
          </c:val>
        </c:ser>
        <c:ser>
          <c:idx val="2"/>
          <c:order val="2"/>
          <c:tx>
            <c:strRef>
              <c:f>'x44-D10'!$Q$10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'x44-D10'!$R$10</c:f>
              <c:numCache>
                <c:formatCode>0.00</c:formatCode>
                <c:ptCount val="1"/>
                <c:pt idx="0">
                  <c:v>230.0</c:v>
                </c:pt>
              </c:numCache>
            </c:numRef>
          </c:val>
        </c:ser>
        <c:ser>
          <c:idx val="3"/>
          <c:order val="3"/>
          <c:tx>
            <c:strRef>
              <c:f>'x44-D10'!$Q$12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'x44-D10'!$R$12</c:f>
              <c:numCache>
                <c:formatCode>0.00</c:formatCode>
                <c:ptCount val="1"/>
                <c:pt idx="0">
                  <c:v>209.0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7774888"/>
        <c:axId val="-2067778024"/>
      </c:barChart>
      <c:catAx>
        <c:axId val="-2067774888"/>
        <c:scaling>
          <c:orientation val="minMax"/>
        </c:scaling>
        <c:delete val="1"/>
        <c:axPos val="b"/>
        <c:majorTickMark val="out"/>
        <c:minorTickMark val="none"/>
        <c:tickLblPos val="none"/>
        <c:crossAx val="-2067778024"/>
        <c:crosses val="autoZero"/>
        <c:auto val="1"/>
        <c:lblAlgn val="ctr"/>
        <c:lblOffset val="100"/>
        <c:noMultiLvlLbl val="0"/>
      </c:catAx>
      <c:valAx>
        <c:axId val="-2067778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77748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'09-18'!$N$28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'09-18'!$O$28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'09-18'!$N$29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'09-18'!$O$29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'09-18'!$N$30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'09-18'!$O$30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'09-18'!$N$31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'09-18'!$O$31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7168984"/>
        <c:axId val="-2117165864"/>
      </c:barChart>
      <c:catAx>
        <c:axId val="-2117168984"/>
        <c:scaling>
          <c:orientation val="minMax"/>
        </c:scaling>
        <c:delete val="1"/>
        <c:axPos val="b"/>
        <c:majorTickMark val="out"/>
        <c:minorTickMark val="none"/>
        <c:tickLblPos val="none"/>
        <c:crossAx val="-2117165864"/>
        <c:crosses val="autoZero"/>
        <c:auto val="1"/>
        <c:lblAlgn val="ctr"/>
        <c:lblOffset val="100"/>
        <c:noMultiLvlLbl val="0"/>
      </c:catAx>
      <c:valAx>
        <c:axId val="-2117165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17168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'x44-D10'!$N$16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'x44-D10'!$O$16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'x44-D10'!$N$17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'x44-D10'!$O$17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'x44-D10'!$N$18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'x44-D10'!$O$18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3"/>
          <c:order val="3"/>
          <c:tx>
            <c:strRef>
              <c:f>'x44-D10'!$N$19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'x44-D10'!$O$19</c:f>
              <c:numCache>
                <c:formatCode>0.00</c:formatCode>
                <c:ptCount val="1"/>
                <c:pt idx="0">
                  <c:v>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597704"/>
        <c:axId val="-2066594584"/>
      </c:barChart>
      <c:catAx>
        <c:axId val="-2066597704"/>
        <c:scaling>
          <c:orientation val="minMax"/>
        </c:scaling>
        <c:delete val="1"/>
        <c:axPos val="b"/>
        <c:majorTickMark val="out"/>
        <c:minorTickMark val="none"/>
        <c:tickLblPos val="none"/>
        <c:crossAx val="-2066594584"/>
        <c:crosses val="autoZero"/>
        <c:auto val="1"/>
        <c:lblAlgn val="ctr"/>
        <c:lblOffset val="100"/>
        <c:noMultiLvlLbl val="0"/>
      </c:catAx>
      <c:valAx>
        <c:axId val="-2066594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597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PPS (64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'x44-D10'!$Q$16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'x44-D10'!$R$16</c:f>
              <c:numCache>
                <c:formatCode>0.00</c:formatCode>
                <c:ptCount val="1"/>
                <c:pt idx="0">
                  <c:v>21.0</c:v>
                </c:pt>
              </c:numCache>
            </c:numRef>
          </c:val>
        </c:ser>
        <c:ser>
          <c:idx val="1"/>
          <c:order val="1"/>
          <c:tx>
            <c:strRef>
              <c:f>'x44-D10'!$Q$17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'x44-D10'!$R$17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'x44-D10'!$Q$18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'x44-D10'!$R$18</c:f>
              <c:numCache>
                <c:formatCode>0.00</c:formatCode>
                <c:ptCount val="1"/>
                <c:pt idx="0">
                  <c:v>40.3</c:v>
                </c:pt>
              </c:numCache>
            </c:numRef>
          </c:val>
        </c:ser>
        <c:ser>
          <c:idx val="3"/>
          <c:order val="3"/>
          <c:tx>
            <c:strRef>
              <c:f>'x44-D10'!$Q$19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'x44-D10'!$R$19</c:f>
              <c:numCache>
                <c:formatCode>0.00</c:formatCode>
                <c:ptCount val="1"/>
                <c:pt idx="0">
                  <c:v>40.5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557512"/>
        <c:axId val="-2066554392"/>
      </c:barChart>
      <c:catAx>
        <c:axId val="-2066557512"/>
        <c:scaling>
          <c:orientation val="minMax"/>
        </c:scaling>
        <c:delete val="1"/>
        <c:axPos val="b"/>
        <c:majorTickMark val="out"/>
        <c:minorTickMark val="none"/>
        <c:tickLblPos val="none"/>
        <c:crossAx val="-2066554392"/>
        <c:crosses val="autoZero"/>
        <c:auto val="1"/>
        <c:lblAlgn val="ctr"/>
        <c:lblOffset val="100"/>
        <c:noMultiLvlLbl val="0"/>
      </c:catAx>
      <c:valAx>
        <c:axId val="-2066554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mpps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557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'x44-D10'!$N$22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'x44-D10'!$O$22</c:f>
              <c:numCache>
                <c:formatCode>0.00</c:formatCode>
                <c:ptCount val="1"/>
                <c:pt idx="0">
                  <c:v>2.0</c:v>
                </c:pt>
              </c:numCache>
            </c:numRef>
          </c:val>
        </c:ser>
        <c:ser>
          <c:idx val="1"/>
          <c:order val="1"/>
          <c:tx>
            <c:strRef>
              <c:f>'x44-D10'!$N$23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'x44-D10'!$O$23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'x44-D10'!$N$24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'x44-D10'!$O$24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'x44-D10'!$N$25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'x44-D10'!$O$25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517032"/>
        <c:axId val="-2066513912"/>
      </c:barChart>
      <c:catAx>
        <c:axId val="-2066517032"/>
        <c:scaling>
          <c:orientation val="minMax"/>
        </c:scaling>
        <c:delete val="1"/>
        <c:axPos val="b"/>
        <c:majorTickMark val="out"/>
        <c:minorTickMark val="none"/>
        <c:tickLblPos val="none"/>
        <c:crossAx val="-2066513912"/>
        <c:crosses val="autoZero"/>
        <c:auto val="1"/>
        <c:lblAlgn val="ctr"/>
        <c:lblOffset val="100"/>
        <c:noMultiLvlLbl val="0"/>
      </c:catAx>
      <c:valAx>
        <c:axId val="-2066513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5170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v4/Sys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'x44-D10'!$Q$22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'x44-D10'!$R$22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'x44-D10'!$Q$23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'x44-D10'!$R$23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'x44-D10'!$Q$24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'x44-D10'!$R$24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3"/>
          <c:order val="3"/>
          <c:tx>
            <c:strRef>
              <c:f>'x44-D10'!$Q$25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'x44-D10'!$R$25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476664"/>
        <c:axId val="-2066473544"/>
      </c:barChart>
      <c:catAx>
        <c:axId val="-2066476664"/>
        <c:scaling>
          <c:orientation val="minMax"/>
        </c:scaling>
        <c:delete val="1"/>
        <c:axPos val="b"/>
        <c:majorTickMark val="out"/>
        <c:minorTickMark val="none"/>
        <c:tickLblPos val="none"/>
        <c:crossAx val="-2066473544"/>
        <c:crosses val="autoZero"/>
        <c:auto val="1"/>
        <c:lblAlgn val="ctr"/>
        <c:lblOffset val="100"/>
        <c:noMultiLvlLbl val="0"/>
      </c:catAx>
      <c:valAx>
        <c:axId val="-2066473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476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'x44-D10'!$N$28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'x44-D10'!$O$28</c:f>
              <c:numCache>
                <c:formatCode>0.00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'x44-D10'!$N$29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'x44-D10'!$O$29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'x44-D10'!$N$30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'x44-D10'!$O$30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'x44-D10'!$N$31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'x44-D10'!$O$31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436200"/>
        <c:axId val="-2066433080"/>
      </c:barChart>
      <c:catAx>
        <c:axId val="-2066436200"/>
        <c:scaling>
          <c:orientation val="minMax"/>
        </c:scaling>
        <c:delete val="1"/>
        <c:axPos val="b"/>
        <c:majorTickMark val="out"/>
        <c:minorTickMark val="none"/>
        <c:tickLblPos val="none"/>
        <c:crossAx val="-2066433080"/>
        <c:crosses val="autoZero"/>
        <c:auto val="1"/>
        <c:lblAlgn val="ctr"/>
        <c:lblOffset val="100"/>
        <c:noMultiLvlLbl val="0"/>
      </c:catAx>
      <c:valAx>
        <c:axId val="-2066433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4362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FW capacity v6/Sys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'x44-D10'!$Q$28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'x44-D10'!$R$28</c:f>
              <c:numCache>
                <c:formatCode>0.00</c:formatCode>
                <c:ptCount val="1"/>
                <c:pt idx="0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'x44-D10'!$Q$29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'x44-D10'!$R$29</c:f>
              <c:numCache>
                <c:formatCode>0.00</c:formatCode>
                <c:ptCount val="1"/>
                <c:pt idx="0">
                  <c:v>60.0</c:v>
                </c:pt>
              </c:numCache>
            </c:numRef>
          </c:val>
        </c:ser>
        <c:ser>
          <c:idx val="2"/>
          <c:order val="2"/>
          <c:tx>
            <c:strRef>
              <c:f>'x44-D10'!$Q$30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'x44-D10'!$R$30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ser>
          <c:idx val="3"/>
          <c:order val="3"/>
          <c:tx>
            <c:strRef>
              <c:f>'x44-D10'!$Q$31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'x44-D10'!$R$31</c:f>
              <c:numCache>
                <c:formatCode>0.00</c:formatCode>
                <c:ptCount val="1"/>
                <c:pt idx="0">
                  <c:v>30.0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396088"/>
        <c:axId val="-2066392968"/>
      </c:barChart>
      <c:catAx>
        <c:axId val="-2066396088"/>
        <c:scaling>
          <c:orientation val="minMax"/>
        </c:scaling>
        <c:delete val="1"/>
        <c:axPos val="b"/>
        <c:majorTickMark val="out"/>
        <c:minorTickMark val="none"/>
        <c:tickLblPos val="none"/>
        <c:crossAx val="-2066392968"/>
        <c:crosses val="autoZero"/>
        <c:auto val="1"/>
        <c:lblAlgn val="ctr"/>
        <c:lblOffset val="100"/>
        <c:noMultiLvlLbl val="0"/>
      </c:catAx>
      <c:valAx>
        <c:axId val="-2066392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M</a:t>
                </a:r>
                <a:r>
                  <a:rPr lang="en-US" sz="1600" baseline="0"/>
                  <a:t> sessions</a:t>
                </a:r>
                <a:endParaRPr lang="en-US" sz="1600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3960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'x44-D10'!$T$2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'x44-D10'!$U$2</c:f>
              <c:numCache>
                <c:formatCode>0.00</c:formatCode>
                <c:ptCount val="1"/>
                <c:pt idx="0">
                  <c:v>5.0</c:v>
                </c:pt>
              </c:numCache>
            </c:numRef>
          </c:val>
        </c:ser>
        <c:ser>
          <c:idx val="1"/>
          <c:order val="1"/>
          <c:tx>
            <c:strRef>
              <c:f>'x44-D10'!$T$3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'x44-D10'!$U$3</c:f>
              <c:numCache>
                <c:formatCode>0.00</c:formatCode>
                <c:ptCount val="1"/>
                <c:pt idx="0">
                  <c:v>20.0</c:v>
                </c:pt>
              </c:numCache>
            </c:numRef>
          </c:val>
        </c:ser>
        <c:ser>
          <c:idx val="2"/>
          <c:order val="2"/>
          <c:tx>
            <c:strRef>
              <c:f>'x44-D10'!$T$4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'x44-D10'!$U$4</c:f>
              <c:numCache>
                <c:formatCode>0.00</c:formatCode>
                <c:ptCount val="1"/>
                <c:pt idx="0">
                  <c:v>13.0</c:v>
                </c:pt>
              </c:numCache>
            </c:numRef>
          </c:val>
        </c:ser>
        <c:ser>
          <c:idx val="3"/>
          <c:order val="3"/>
          <c:tx>
            <c:strRef>
              <c:f>'x44-D10'!$T$5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'x44-D10'!$U$5</c:f>
              <c:numCache>
                <c:formatCode>0.00</c:formatCode>
                <c:ptCount val="1"/>
                <c:pt idx="0">
                  <c:v>19.6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355992"/>
        <c:axId val="-2066352872"/>
      </c:barChart>
      <c:catAx>
        <c:axId val="-2066355992"/>
        <c:scaling>
          <c:orientation val="minMax"/>
        </c:scaling>
        <c:delete val="1"/>
        <c:axPos val="b"/>
        <c:majorTickMark val="out"/>
        <c:minorTickMark val="none"/>
        <c:tickLblPos val="none"/>
        <c:crossAx val="-2066352872"/>
        <c:crosses val="autoZero"/>
        <c:auto val="1"/>
        <c:lblAlgn val="ctr"/>
        <c:lblOffset val="100"/>
        <c:noMultiLvlLbl val="0"/>
      </c:catAx>
      <c:valAx>
        <c:axId val="-2066352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3559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IPSec throughput clear text (1420 Bytes)/Sys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'x44-D10'!$W$2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'x44-D10'!$X$2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'x44-D10'!$W$3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'x44-D10'!$X$3</c:f>
              <c:numCache>
                <c:formatCode>0.00</c:formatCode>
                <c:ptCount val="1"/>
                <c:pt idx="0">
                  <c:v>160.0</c:v>
                </c:pt>
              </c:numCache>
            </c:numRef>
          </c:val>
        </c:ser>
        <c:ser>
          <c:idx val="2"/>
          <c:order val="2"/>
          <c:tx>
            <c:strRef>
              <c:f>'x44-D10'!$W$4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'x44-D10'!$X$4</c:f>
              <c:numCache>
                <c:formatCode>0.00</c:formatCode>
                <c:ptCount val="1"/>
                <c:pt idx="0">
                  <c:v>100.0</c:v>
                </c:pt>
              </c:numCache>
            </c:numRef>
          </c:val>
        </c:ser>
        <c:ser>
          <c:idx val="3"/>
          <c:order val="3"/>
          <c:tx>
            <c:strRef>
              <c:f>'x44-D10'!$W$5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'x44-D10'!$X$5</c:f>
              <c:numCache>
                <c:formatCode>0.00</c:formatCode>
                <c:ptCount val="1"/>
                <c:pt idx="0">
                  <c:v>114.66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315720"/>
        <c:axId val="-2066312520"/>
      </c:barChart>
      <c:catAx>
        <c:axId val="-2066315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66312520"/>
        <c:crosses val="autoZero"/>
        <c:auto val="1"/>
        <c:lblAlgn val="ctr"/>
        <c:lblOffset val="100"/>
        <c:noMultiLvlLbl val="0"/>
      </c:catAx>
      <c:valAx>
        <c:axId val="-2066312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315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'x44-D10'!$T$8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'x44-D10'!$U$8</c:f>
              <c:numCache>
                <c:formatCode>0.00</c:formatCode>
                <c:ptCount val="1"/>
                <c:pt idx="0">
                  <c:v>0.62</c:v>
                </c:pt>
              </c:numCache>
            </c:numRef>
          </c:val>
        </c:ser>
        <c:ser>
          <c:idx val="1"/>
          <c:order val="1"/>
          <c:tx>
            <c:strRef>
              <c:f>'x44-D10'!$T$9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'x44-D10'!$U$9</c:f>
              <c:numCache>
                <c:formatCode>0.00</c:formatCode>
                <c:ptCount val="1"/>
                <c:pt idx="0">
                  <c:v>16.0</c:v>
                </c:pt>
              </c:numCache>
            </c:numRef>
          </c:val>
        </c:ser>
        <c:ser>
          <c:idx val="2"/>
          <c:order val="2"/>
          <c:tx>
            <c:strRef>
              <c:f>'x44-D10'!$T$10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'x44-D10'!$U$10</c:f>
              <c:numCache>
                <c:formatCode>0.00</c:formatCode>
                <c:ptCount val="1"/>
                <c:pt idx="0">
                  <c:v>2.8</c:v>
                </c:pt>
              </c:numCache>
            </c:numRef>
          </c:val>
        </c:ser>
        <c:ser>
          <c:idx val="3"/>
          <c:order val="3"/>
          <c:tx>
            <c:strRef>
              <c:f>'x44-D10'!$T$12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'x44-D10'!$U$12</c:f>
              <c:numCache>
                <c:formatCode>0.00</c:formatCode>
                <c:ptCount val="1"/>
                <c:pt idx="0">
                  <c:v>3.06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274824"/>
        <c:axId val="-2066271704"/>
      </c:barChart>
      <c:catAx>
        <c:axId val="-2066274824"/>
        <c:scaling>
          <c:orientation val="minMax"/>
        </c:scaling>
        <c:delete val="1"/>
        <c:axPos val="b"/>
        <c:majorTickMark val="out"/>
        <c:minorTickMark val="none"/>
        <c:tickLblPos val="none"/>
        <c:crossAx val="-2066271704"/>
        <c:crosses val="autoZero"/>
        <c:auto val="1"/>
        <c:lblAlgn val="ctr"/>
        <c:lblOffset val="100"/>
        <c:noMultiLvlLbl val="0"/>
      </c:catAx>
      <c:valAx>
        <c:axId val="-2066271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274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" l="0.700000000000001" r="0.700000000000001" t="0.75000000000000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IPS throughput </a:t>
            </a:r>
          </a:p>
          <a:p>
            <a:pPr>
              <a:defRPr sz="2400"/>
            </a:pPr>
            <a:r>
              <a:rPr lang="en-US" sz="2400"/>
              <a:t>(NSS core mix)/Sys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'x44-D10'!$W$8</c:f>
              <c:strCache>
                <c:ptCount val="1"/>
                <c:pt idx="0">
                  <c:v>XLR</c:v>
                </c:pt>
              </c:strCache>
            </c:strRef>
          </c:tx>
          <c:invertIfNegative val="0"/>
          <c:val>
            <c:numRef>
              <c:f>'x44-D10'!$X$8</c:f>
              <c:numCache>
                <c:formatCode>0.00</c:formatCode>
                <c:ptCount val="1"/>
                <c:pt idx="0">
                  <c:v>6.82</c:v>
                </c:pt>
              </c:numCache>
            </c:numRef>
          </c:val>
        </c:ser>
        <c:ser>
          <c:idx val="1"/>
          <c:order val="1"/>
          <c:tx>
            <c:strRef>
              <c:f>'x44-D10'!$W$9</c:f>
              <c:strCache>
                <c:ptCount val="1"/>
                <c:pt idx="0">
                  <c:v>MRD</c:v>
                </c:pt>
              </c:strCache>
            </c:strRef>
          </c:tx>
          <c:invertIfNegative val="0"/>
          <c:val>
            <c:numRef>
              <c:f>'x44-D10'!$X$9</c:f>
              <c:numCache>
                <c:formatCode>0.00</c:formatCode>
                <c:ptCount val="1"/>
                <c:pt idx="0">
                  <c:v>120.0</c:v>
                </c:pt>
              </c:numCache>
            </c:numRef>
          </c:val>
        </c:ser>
        <c:ser>
          <c:idx val="2"/>
          <c:order val="2"/>
          <c:tx>
            <c:strRef>
              <c:f>'x44-D10'!$W$10</c:f>
              <c:strCache>
                <c:ptCount val="1"/>
                <c:pt idx="0">
                  <c:v>PDD</c:v>
                </c:pt>
              </c:strCache>
            </c:strRef>
          </c:tx>
          <c:invertIfNegative val="0"/>
          <c:val>
            <c:numRef>
              <c:f>'x44-D10'!$X$10</c:f>
              <c:numCache>
                <c:formatCode>0.00</c:formatCode>
                <c:ptCount val="1"/>
                <c:pt idx="0">
                  <c:v>28.0</c:v>
                </c:pt>
              </c:numCache>
            </c:numRef>
          </c:val>
        </c:ser>
        <c:ser>
          <c:idx val="3"/>
          <c:order val="3"/>
          <c:tx>
            <c:strRef>
              <c:f>'x44-D10'!$W$12</c:f>
              <c:strCache>
                <c:ptCount val="1"/>
                <c:pt idx="0">
                  <c:v>QA</c:v>
                </c:pt>
              </c:strCache>
            </c:strRef>
          </c:tx>
          <c:invertIfNegative val="0"/>
          <c:val>
            <c:numRef>
              <c:f>'x44-D10'!$X$12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234648"/>
        <c:axId val="-2066231528"/>
      </c:barChart>
      <c:catAx>
        <c:axId val="-2066234648"/>
        <c:scaling>
          <c:orientation val="minMax"/>
        </c:scaling>
        <c:delete val="1"/>
        <c:axPos val="b"/>
        <c:majorTickMark val="out"/>
        <c:minorTickMark val="none"/>
        <c:tickLblPos val="none"/>
        <c:crossAx val="-2066231528"/>
        <c:crosses val="autoZero"/>
        <c:auto val="1"/>
        <c:lblAlgn val="ctr"/>
        <c:lblOffset val="100"/>
        <c:noMultiLvlLbl val="0"/>
      </c:catAx>
      <c:valAx>
        <c:axId val="-2066231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Gbps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066234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" l="0.700000000000001" r="0.700000000000001" t="0.750000000000007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4" Type="http://schemas.openxmlformats.org/officeDocument/2006/relationships/chart" Target="../charts/chart109.xml"/><Relationship Id="rId5" Type="http://schemas.openxmlformats.org/officeDocument/2006/relationships/chart" Target="../charts/chart110.xml"/><Relationship Id="rId1" Type="http://schemas.openxmlformats.org/officeDocument/2006/relationships/chart" Target="../charts/chart106.xml"/><Relationship Id="rId2" Type="http://schemas.openxmlformats.org/officeDocument/2006/relationships/chart" Target="../charts/chart10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Relationship Id="rId2" Type="http://schemas.openxmlformats.org/officeDocument/2006/relationships/chart" Target="../charts/chart1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2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28.xml"/><Relationship Id="rId12" Type="http://schemas.openxmlformats.org/officeDocument/2006/relationships/chart" Target="../charts/chart29.xml"/><Relationship Id="rId13" Type="http://schemas.openxmlformats.org/officeDocument/2006/relationships/chart" Target="../charts/chart30.xml"/><Relationship Id="rId14" Type="http://schemas.openxmlformats.org/officeDocument/2006/relationships/chart" Target="../charts/chart31.xml"/><Relationship Id="rId15" Type="http://schemas.openxmlformats.org/officeDocument/2006/relationships/chart" Target="../charts/chart32.xml"/><Relationship Id="rId16" Type="http://schemas.openxmlformats.org/officeDocument/2006/relationships/chart" Target="../charts/chart33.xml"/><Relationship Id="rId17" Type="http://schemas.openxmlformats.org/officeDocument/2006/relationships/chart" Target="../charts/chart34.xml"/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chart" Target="../charts/chart24.xml"/><Relationship Id="rId8" Type="http://schemas.openxmlformats.org/officeDocument/2006/relationships/chart" Target="../charts/chart25.xml"/><Relationship Id="rId9" Type="http://schemas.openxmlformats.org/officeDocument/2006/relationships/chart" Target="../charts/chart26.xml"/><Relationship Id="rId10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45.xml"/><Relationship Id="rId12" Type="http://schemas.openxmlformats.org/officeDocument/2006/relationships/chart" Target="../charts/chart46.xml"/><Relationship Id="rId13" Type="http://schemas.openxmlformats.org/officeDocument/2006/relationships/chart" Target="../charts/chart47.xml"/><Relationship Id="rId14" Type="http://schemas.openxmlformats.org/officeDocument/2006/relationships/chart" Target="../charts/chart48.xml"/><Relationship Id="rId15" Type="http://schemas.openxmlformats.org/officeDocument/2006/relationships/chart" Target="../charts/chart49.xml"/><Relationship Id="rId16" Type="http://schemas.openxmlformats.org/officeDocument/2006/relationships/chart" Target="../charts/chart50.xml"/><Relationship Id="rId17" Type="http://schemas.openxmlformats.org/officeDocument/2006/relationships/chart" Target="../charts/chart51.xml"/><Relationship Id="rId1" Type="http://schemas.openxmlformats.org/officeDocument/2006/relationships/chart" Target="../charts/chart35.xml"/><Relationship Id="rId2" Type="http://schemas.openxmlformats.org/officeDocument/2006/relationships/chart" Target="../charts/chart36.xml"/><Relationship Id="rId3" Type="http://schemas.openxmlformats.org/officeDocument/2006/relationships/chart" Target="../charts/chart37.xml"/><Relationship Id="rId4" Type="http://schemas.openxmlformats.org/officeDocument/2006/relationships/chart" Target="../charts/chart38.xml"/><Relationship Id="rId5" Type="http://schemas.openxmlformats.org/officeDocument/2006/relationships/chart" Target="../charts/chart39.xml"/><Relationship Id="rId6" Type="http://schemas.openxmlformats.org/officeDocument/2006/relationships/chart" Target="../charts/chart40.xml"/><Relationship Id="rId7" Type="http://schemas.openxmlformats.org/officeDocument/2006/relationships/chart" Target="../charts/chart41.xml"/><Relationship Id="rId8" Type="http://schemas.openxmlformats.org/officeDocument/2006/relationships/chart" Target="../charts/chart42.xml"/><Relationship Id="rId9" Type="http://schemas.openxmlformats.org/officeDocument/2006/relationships/chart" Target="../charts/chart43.xml"/><Relationship Id="rId10" Type="http://schemas.openxmlformats.org/officeDocument/2006/relationships/chart" Target="../charts/chart44.xml"/></Relationships>
</file>

<file path=xl/drawings/_rels/drawing4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62.xml"/><Relationship Id="rId12" Type="http://schemas.openxmlformats.org/officeDocument/2006/relationships/chart" Target="../charts/chart63.xml"/><Relationship Id="rId13" Type="http://schemas.openxmlformats.org/officeDocument/2006/relationships/chart" Target="../charts/chart64.xml"/><Relationship Id="rId14" Type="http://schemas.openxmlformats.org/officeDocument/2006/relationships/chart" Target="../charts/chart65.xml"/><Relationship Id="rId15" Type="http://schemas.openxmlformats.org/officeDocument/2006/relationships/chart" Target="../charts/chart66.xml"/><Relationship Id="rId16" Type="http://schemas.openxmlformats.org/officeDocument/2006/relationships/chart" Target="../charts/chart67.xml"/><Relationship Id="rId17" Type="http://schemas.openxmlformats.org/officeDocument/2006/relationships/chart" Target="../charts/chart68.xml"/><Relationship Id="rId1" Type="http://schemas.openxmlformats.org/officeDocument/2006/relationships/chart" Target="../charts/chart52.xml"/><Relationship Id="rId2" Type="http://schemas.openxmlformats.org/officeDocument/2006/relationships/chart" Target="../charts/chart53.xml"/><Relationship Id="rId3" Type="http://schemas.openxmlformats.org/officeDocument/2006/relationships/chart" Target="../charts/chart54.xml"/><Relationship Id="rId4" Type="http://schemas.openxmlformats.org/officeDocument/2006/relationships/chart" Target="../charts/chart55.xml"/><Relationship Id="rId5" Type="http://schemas.openxmlformats.org/officeDocument/2006/relationships/chart" Target="../charts/chart56.xml"/><Relationship Id="rId6" Type="http://schemas.openxmlformats.org/officeDocument/2006/relationships/chart" Target="../charts/chart57.xml"/><Relationship Id="rId7" Type="http://schemas.openxmlformats.org/officeDocument/2006/relationships/chart" Target="../charts/chart58.xml"/><Relationship Id="rId8" Type="http://schemas.openxmlformats.org/officeDocument/2006/relationships/chart" Target="../charts/chart59.xml"/><Relationship Id="rId9" Type="http://schemas.openxmlformats.org/officeDocument/2006/relationships/chart" Target="../charts/chart60.xml"/><Relationship Id="rId10" Type="http://schemas.openxmlformats.org/officeDocument/2006/relationships/chart" Target="../charts/chart61.xml"/></Relationships>
</file>

<file path=xl/drawings/_rels/drawing5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79.xml"/><Relationship Id="rId12" Type="http://schemas.openxmlformats.org/officeDocument/2006/relationships/chart" Target="../charts/chart80.xml"/><Relationship Id="rId13" Type="http://schemas.openxmlformats.org/officeDocument/2006/relationships/chart" Target="../charts/chart81.xml"/><Relationship Id="rId14" Type="http://schemas.openxmlformats.org/officeDocument/2006/relationships/chart" Target="../charts/chart82.xml"/><Relationship Id="rId15" Type="http://schemas.openxmlformats.org/officeDocument/2006/relationships/chart" Target="../charts/chart83.xml"/><Relationship Id="rId16" Type="http://schemas.openxmlformats.org/officeDocument/2006/relationships/chart" Target="../charts/chart84.xml"/><Relationship Id="rId17" Type="http://schemas.openxmlformats.org/officeDocument/2006/relationships/chart" Target="../charts/chart85.xml"/><Relationship Id="rId1" Type="http://schemas.openxmlformats.org/officeDocument/2006/relationships/chart" Target="../charts/chart69.xml"/><Relationship Id="rId2" Type="http://schemas.openxmlformats.org/officeDocument/2006/relationships/chart" Target="../charts/chart70.xml"/><Relationship Id="rId3" Type="http://schemas.openxmlformats.org/officeDocument/2006/relationships/chart" Target="../charts/chart71.xml"/><Relationship Id="rId4" Type="http://schemas.openxmlformats.org/officeDocument/2006/relationships/chart" Target="../charts/chart72.xml"/><Relationship Id="rId5" Type="http://schemas.openxmlformats.org/officeDocument/2006/relationships/chart" Target="../charts/chart73.xml"/><Relationship Id="rId6" Type="http://schemas.openxmlformats.org/officeDocument/2006/relationships/chart" Target="../charts/chart74.xml"/><Relationship Id="rId7" Type="http://schemas.openxmlformats.org/officeDocument/2006/relationships/chart" Target="../charts/chart75.xml"/><Relationship Id="rId8" Type="http://schemas.openxmlformats.org/officeDocument/2006/relationships/chart" Target="../charts/chart76.xml"/><Relationship Id="rId9" Type="http://schemas.openxmlformats.org/officeDocument/2006/relationships/chart" Target="../charts/chart77.xml"/><Relationship Id="rId10" Type="http://schemas.openxmlformats.org/officeDocument/2006/relationships/chart" Target="../charts/chart78.xml"/></Relationships>
</file>

<file path=xl/drawings/_rels/drawing6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96.xml"/><Relationship Id="rId12" Type="http://schemas.openxmlformats.org/officeDocument/2006/relationships/chart" Target="../charts/chart97.xml"/><Relationship Id="rId13" Type="http://schemas.openxmlformats.org/officeDocument/2006/relationships/chart" Target="../charts/chart98.xml"/><Relationship Id="rId14" Type="http://schemas.openxmlformats.org/officeDocument/2006/relationships/chart" Target="../charts/chart99.xml"/><Relationship Id="rId15" Type="http://schemas.openxmlformats.org/officeDocument/2006/relationships/chart" Target="../charts/chart100.xml"/><Relationship Id="rId16" Type="http://schemas.openxmlformats.org/officeDocument/2006/relationships/chart" Target="../charts/chart101.xml"/><Relationship Id="rId17" Type="http://schemas.openxmlformats.org/officeDocument/2006/relationships/chart" Target="../charts/chart102.xml"/><Relationship Id="rId1" Type="http://schemas.openxmlformats.org/officeDocument/2006/relationships/chart" Target="../charts/chart86.xml"/><Relationship Id="rId2" Type="http://schemas.openxmlformats.org/officeDocument/2006/relationships/chart" Target="../charts/chart87.xml"/><Relationship Id="rId3" Type="http://schemas.openxmlformats.org/officeDocument/2006/relationships/chart" Target="../charts/chart88.xml"/><Relationship Id="rId4" Type="http://schemas.openxmlformats.org/officeDocument/2006/relationships/chart" Target="../charts/chart89.xml"/><Relationship Id="rId5" Type="http://schemas.openxmlformats.org/officeDocument/2006/relationships/chart" Target="../charts/chart90.xml"/><Relationship Id="rId6" Type="http://schemas.openxmlformats.org/officeDocument/2006/relationships/chart" Target="../charts/chart91.xml"/><Relationship Id="rId7" Type="http://schemas.openxmlformats.org/officeDocument/2006/relationships/chart" Target="../charts/chart92.xml"/><Relationship Id="rId8" Type="http://schemas.openxmlformats.org/officeDocument/2006/relationships/chart" Target="../charts/chart93.xml"/><Relationship Id="rId9" Type="http://schemas.openxmlformats.org/officeDocument/2006/relationships/chart" Target="../charts/chart94.xml"/><Relationship Id="rId10" Type="http://schemas.openxmlformats.org/officeDocument/2006/relationships/chart" Target="../charts/chart9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Relationship Id="rId2" Type="http://schemas.openxmlformats.org/officeDocument/2006/relationships/chart" Target="../charts/chart10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17</xdr:row>
      <xdr:rowOff>55757</xdr:rowOff>
    </xdr:from>
    <xdr:to>
      <xdr:col>11</xdr:col>
      <xdr:colOff>520390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057276" y="4665857"/>
          <a:ext cx="9340539" cy="16111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**Derived based on the 1 SPC (3 SPUs) tested data and calculated by (1SPC tested/3) x 4 to get full SPC(4SPU’s) data.  Numbers highlighted are not linear with multiple SPC(s)/SPU(s) and are best possible number after calculation. However the VPN IKE number is a measured value using 3 SPUs.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Reference for XLR, MRD and PDD numbers:  </a:t>
          </a: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https://documentlibrary.juniper.net/webtop/drl/objectId/096ff52ad1bffbc4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Item 8 – 10 are considered as per SPU only due to single session limits to one SPU.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TBM = to be measured 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PR =  indicating blocker currently preventing testing (value = 0).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FW throughput (1514 Bytes) is final value for releases in X44/45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due to packet header overhead and switch fabric rate limit.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FW PPS (64 Bytes)</a:t>
          </a:r>
          <a:r>
            <a:rPr lang="en-US"/>
            <a:t> measured with  8 SPCs and 3 IOCs.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11616</xdr:colOff>
      <xdr:row>25</xdr:row>
      <xdr:rowOff>185852</xdr:rowOff>
    </xdr:from>
    <xdr:to>
      <xdr:col>5</xdr:col>
      <xdr:colOff>0</xdr:colOff>
      <xdr:row>40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10</xdr:col>
      <xdr:colOff>522713</xdr:colOff>
      <xdr:row>40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23232</xdr:colOff>
      <xdr:row>41</xdr:row>
      <xdr:rowOff>11616</xdr:rowOff>
    </xdr:from>
    <xdr:to>
      <xdr:col>5</xdr:col>
      <xdr:colOff>11616</xdr:colOff>
      <xdr:row>55</xdr:row>
      <xdr:rowOff>11617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522713</xdr:colOff>
      <xdr:row>55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4</xdr:col>
      <xdr:colOff>836341</xdr:colOff>
      <xdr:row>70</xdr:row>
      <xdr:rowOff>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56</xdr:row>
      <xdr:rowOff>0</xdr:rowOff>
    </xdr:from>
    <xdr:to>
      <xdr:col>10</xdr:col>
      <xdr:colOff>522713</xdr:colOff>
      <xdr:row>70</xdr:row>
      <xdr:rowOff>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4</xdr:col>
      <xdr:colOff>836341</xdr:colOff>
      <xdr:row>85</xdr:row>
      <xdr:rowOff>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71</xdr:row>
      <xdr:rowOff>0</xdr:rowOff>
    </xdr:from>
    <xdr:to>
      <xdr:col>10</xdr:col>
      <xdr:colOff>522713</xdr:colOff>
      <xdr:row>85</xdr:row>
      <xdr:rowOff>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4</xdr:col>
      <xdr:colOff>836341</xdr:colOff>
      <xdr:row>100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86</xdr:row>
      <xdr:rowOff>0</xdr:rowOff>
    </xdr:from>
    <xdr:to>
      <xdr:col>10</xdr:col>
      <xdr:colOff>522713</xdr:colOff>
      <xdr:row>100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4</xdr:col>
      <xdr:colOff>836341</xdr:colOff>
      <xdr:row>115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101</xdr:row>
      <xdr:rowOff>0</xdr:rowOff>
    </xdr:from>
    <xdr:to>
      <xdr:col>10</xdr:col>
      <xdr:colOff>522713</xdr:colOff>
      <xdr:row>115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4</xdr:col>
      <xdr:colOff>836341</xdr:colOff>
      <xdr:row>130</xdr:row>
      <xdr:rowOff>1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116</xdr:row>
      <xdr:rowOff>0</xdr:rowOff>
    </xdr:from>
    <xdr:to>
      <xdr:col>10</xdr:col>
      <xdr:colOff>522713</xdr:colOff>
      <xdr:row>130</xdr:row>
      <xdr:rowOff>1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131</xdr:row>
      <xdr:rowOff>0</xdr:rowOff>
    </xdr:from>
    <xdr:to>
      <xdr:col>4</xdr:col>
      <xdr:colOff>836341</xdr:colOff>
      <xdr:row>145</xdr:row>
      <xdr:rowOff>1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131</xdr:row>
      <xdr:rowOff>0</xdr:rowOff>
    </xdr:from>
    <xdr:to>
      <xdr:col>10</xdr:col>
      <xdr:colOff>522713</xdr:colOff>
      <xdr:row>145</xdr:row>
      <xdr:rowOff>1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464343</xdr:colOff>
      <xdr:row>131</xdr:row>
      <xdr:rowOff>11906</xdr:rowOff>
    </xdr:from>
    <xdr:to>
      <xdr:col>17</xdr:col>
      <xdr:colOff>516615</xdr:colOff>
      <xdr:row>145</xdr:row>
      <xdr:rowOff>11907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40</xdr:row>
      <xdr:rowOff>95250</xdr:rowOff>
    </xdr:from>
    <xdr:to>
      <xdr:col>15</xdr:col>
      <xdr:colOff>0</xdr:colOff>
      <xdr:row>67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95250</xdr:colOff>
      <xdr:row>0</xdr:row>
      <xdr:rowOff>276225</xdr:rowOff>
    </xdr:from>
    <xdr:to>
      <xdr:col>27</xdr:col>
      <xdr:colOff>400050</xdr:colOff>
      <xdr:row>17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581024</xdr:colOff>
      <xdr:row>11</xdr:row>
      <xdr:rowOff>95250</xdr:rowOff>
    </xdr:from>
    <xdr:to>
      <xdr:col>10</xdr:col>
      <xdr:colOff>676274</xdr:colOff>
      <xdr:row>31</xdr:row>
      <xdr:rowOff>95250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495299</xdr:colOff>
      <xdr:row>12</xdr:row>
      <xdr:rowOff>57149</xdr:rowOff>
    </xdr:from>
    <xdr:to>
      <xdr:col>21</xdr:col>
      <xdr:colOff>104775</xdr:colOff>
      <xdr:row>25</xdr:row>
      <xdr:rowOff>142874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381000</xdr:colOff>
      <xdr:row>28</xdr:row>
      <xdr:rowOff>104775</xdr:rowOff>
    </xdr:from>
    <xdr:to>
      <xdr:col>24</xdr:col>
      <xdr:colOff>0</xdr:colOff>
      <xdr:row>44</xdr:row>
      <xdr:rowOff>161925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3</xdr:row>
      <xdr:rowOff>371474</xdr:rowOff>
    </xdr:from>
    <xdr:to>
      <xdr:col>17</xdr:col>
      <xdr:colOff>12700</xdr:colOff>
      <xdr:row>20</xdr:row>
      <xdr:rowOff>139699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14</xdr:col>
      <xdr:colOff>228600</xdr:colOff>
      <xdr:row>19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241300</xdr:colOff>
      <xdr:row>14</xdr:row>
      <xdr:rowOff>101600</xdr:rowOff>
    </xdr:from>
    <xdr:to>
      <xdr:col>21</xdr:col>
      <xdr:colOff>63500</xdr:colOff>
      <xdr:row>39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444500</xdr:colOff>
      <xdr:row>14</xdr:row>
      <xdr:rowOff>133350</xdr:rowOff>
    </xdr:from>
    <xdr:to>
      <xdr:col>9</xdr:col>
      <xdr:colOff>292100</xdr:colOff>
      <xdr:row>39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22</xdr:col>
      <xdr:colOff>123825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</xdr:row>
      <xdr:rowOff>584200</xdr:rowOff>
    </xdr:from>
    <xdr:to>
      <xdr:col>13</xdr:col>
      <xdr:colOff>393700</xdr:colOff>
      <xdr:row>49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17</xdr:row>
      <xdr:rowOff>55757</xdr:rowOff>
    </xdr:from>
    <xdr:to>
      <xdr:col>11</xdr:col>
      <xdr:colOff>520390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059181" y="4620137"/>
          <a:ext cx="9359589" cy="162635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Notes: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Numbers in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Bold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Font 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are d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erived based on the 1 SPC (3 SPUs) tested data and calculated by (1SPC tested/3) x 4 to get full SPC(4SPU’s) data.  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in </a:t>
          </a:r>
          <a:r>
            <a:rPr lang="en-US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Red Font 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doesn't meet the PDD requirement, and dev team is still working on improving it.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FW throughput, item 2,  the measured numbers are lower than PDD requirement due to  switch fabric and software limitations.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future RLI will be created to upgrade SCB and enhance software.</a:t>
          </a:r>
          <a:endParaRPr lang="en-US" sz="11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IPS throughput, item 8, MRD system number assumes 4 IOCs and 8 SPCs;  PDD system number assumes 2 IOCs and 10 SPCs.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VPN IKE number, item 9, is a measured value using 3 SPUs.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Item 10 – 12 are considered as per SPU only due to single session limits to one SPU.</a:t>
          </a:r>
        </a:p>
        <a:p>
          <a:endParaRPr lang="en-US"/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file is in Matrix:  https://matrix.juniper.net/docs/DOC-126508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Reference for XLR, MRD and PDD numbers:  </a:t>
          </a: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https://documentlibrary.juniper.net/webtop/drl/objectId/096ff52ad1bffbc4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TBT = to be tested 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PR =  indicating blocker currently preventing testing (value = 0).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FW throughput (1514 Bytes) is final value for releases in X44/45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due to packet header overhead and switch fabric rate limit.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FW PPS (64 Bytes)</a:t>
          </a:r>
          <a:r>
            <a:rPr lang="en-US"/>
            <a:t> measured with  8 SPCs and 3 IOCs.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11616</xdr:colOff>
      <xdr:row>25</xdr:row>
      <xdr:rowOff>185852</xdr:rowOff>
    </xdr:from>
    <xdr:to>
      <xdr:col>5</xdr:col>
      <xdr:colOff>0</xdr:colOff>
      <xdr:row>40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10</xdr:col>
      <xdr:colOff>522713</xdr:colOff>
      <xdr:row>40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23232</xdr:colOff>
      <xdr:row>41</xdr:row>
      <xdr:rowOff>11616</xdr:rowOff>
    </xdr:from>
    <xdr:to>
      <xdr:col>5</xdr:col>
      <xdr:colOff>11616</xdr:colOff>
      <xdr:row>55</xdr:row>
      <xdr:rowOff>11617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522713</xdr:colOff>
      <xdr:row>55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4</xdr:col>
      <xdr:colOff>836341</xdr:colOff>
      <xdr:row>70</xdr:row>
      <xdr:rowOff>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56</xdr:row>
      <xdr:rowOff>0</xdr:rowOff>
    </xdr:from>
    <xdr:to>
      <xdr:col>10</xdr:col>
      <xdr:colOff>522713</xdr:colOff>
      <xdr:row>70</xdr:row>
      <xdr:rowOff>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4</xdr:col>
      <xdr:colOff>836341</xdr:colOff>
      <xdr:row>85</xdr:row>
      <xdr:rowOff>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71</xdr:row>
      <xdr:rowOff>0</xdr:rowOff>
    </xdr:from>
    <xdr:to>
      <xdr:col>10</xdr:col>
      <xdr:colOff>522713</xdr:colOff>
      <xdr:row>85</xdr:row>
      <xdr:rowOff>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4</xdr:col>
      <xdr:colOff>836341</xdr:colOff>
      <xdr:row>100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86</xdr:row>
      <xdr:rowOff>0</xdr:rowOff>
    </xdr:from>
    <xdr:to>
      <xdr:col>10</xdr:col>
      <xdr:colOff>522713</xdr:colOff>
      <xdr:row>100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4</xdr:col>
      <xdr:colOff>836341</xdr:colOff>
      <xdr:row>115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101</xdr:row>
      <xdr:rowOff>0</xdr:rowOff>
    </xdr:from>
    <xdr:to>
      <xdr:col>10</xdr:col>
      <xdr:colOff>522713</xdr:colOff>
      <xdr:row>115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4</xdr:col>
      <xdr:colOff>836341</xdr:colOff>
      <xdr:row>130</xdr:row>
      <xdr:rowOff>1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116</xdr:row>
      <xdr:rowOff>0</xdr:rowOff>
    </xdr:from>
    <xdr:to>
      <xdr:col>10</xdr:col>
      <xdr:colOff>522713</xdr:colOff>
      <xdr:row>130</xdr:row>
      <xdr:rowOff>1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131</xdr:row>
      <xdr:rowOff>0</xdr:rowOff>
    </xdr:from>
    <xdr:to>
      <xdr:col>4</xdr:col>
      <xdr:colOff>836341</xdr:colOff>
      <xdr:row>145</xdr:row>
      <xdr:rowOff>1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131</xdr:row>
      <xdr:rowOff>0</xdr:rowOff>
    </xdr:from>
    <xdr:to>
      <xdr:col>10</xdr:col>
      <xdr:colOff>522713</xdr:colOff>
      <xdr:row>145</xdr:row>
      <xdr:rowOff>1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464343</xdr:colOff>
      <xdr:row>131</xdr:row>
      <xdr:rowOff>11906</xdr:rowOff>
    </xdr:from>
    <xdr:to>
      <xdr:col>17</xdr:col>
      <xdr:colOff>516615</xdr:colOff>
      <xdr:row>145</xdr:row>
      <xdr:rowOff>11907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17</xdr:row>
      <xdr:rowOff>55757</xdr:rowOff>
    </xdr:from>
    <xdr:to>
      <xdr:col>11</xdr:col>
      <xdr:colOff>520390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059181" y="4620137"/>
          <a:ext cx="9359589" cy="162635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Notes: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Numbers in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Bold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Font 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are d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erived based on the 1 SPC (3 SPUs) tested data and calculated by (1SPC tested/3) x 4 to get full SPC(4SPU’s) data.  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in </a:t>
          </a:r>
          <a:r>
            <a:rPr lang="en-US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Red Font 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doesn't meet the PDD requirement, and dev team is still working on improving it.</a:t>
          </a:r>
        </a:p>
        <a:p>
          <a:pPr lvl="0"/>
          <a:r>
            <a:rPr lang="en-US" sz="110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rPr>
            <a:t>Green cells  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mean the numbers  have met PDD requirements and no further work  ongoing for X44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FW throughput, item 2,  the measured numbers are lower than PDD requirement due to  switch fabric and software limitations.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future RLI will be created to upgrade SCB and enhance software.</a:t>
          </a:r>
          <a:endParaRPr lang="en-US" sz="11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IPS throughput, item 8, MRD system number assumes 4 IOCs and 8 SPCs;  PDD system number assumes 2 IOCs and 10 SPCs.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VPN IKE number, item 9, is a measured value using 3 SPUs.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Item 10 – 12 are considered as per SPU only due to single session limits to one SPU.</a:t>
          </a:r>
        </a:p>
        <a:p>
          <a:endParaRPr lang="en-US"/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file is in Matrix:  https://matrix.juniper.net/docs/DOC-126508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Reference for XLR, MRD and PDD numbers:  </a:t>
          </a: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https://documentlibrary.juniper.net/webtop/drl/objectId/096ff52ad1bffbc4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TBT = to be tested 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PR =  indicating blocker currently preventing testing (value = 0).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FW throughput (1514 Bytes) is final value for releases in X44/45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due to packet header overhead and switch fabric rate limit.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FW PPS (64 Bytes)</a:t>
          </a:r>
          <a:r>
            <a:rPr lang="en-US"/>
            <a:t> measured with  8 SPCs and 3 IOCs.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11616</xdr:colOff>
      <xdr:row>25</xdr:row>
      <xdr:rowOff>185852</xdr:rowOff>
    </xdr:from>
    <xdr:to>
      <xdr:col>5</xdr:col>
      <xdr:colOff>0</xdr:colOff>
      <xdr:row>40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10</xdr:col>
      <xdr:colOff>522713</xdr:colOff>
      <xdr:row>40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23232</xdr:colOff>
      <xdr:row>41</xdr:row>
      <xdr:rowOff>11616</xdr:rowOff>
    </xdr:from>
    <xdr:to>
      <xdr:col>5</xdr:col>
      <xdr:colOff>11616</xdr:colOff>
      <xdr:row>55</xdr:row>
      <xdr:rowOff>11617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522713</xdr:colOff>
      <xdr:row>55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4</xdr:col>
      <xdr:colOff>836341</xdr:colOff>
      <xdr:row>70</xdr:row>
      <xdr:rowOff>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56</xdr:row>
      <xdr:rowOff>0</xdr:rowOff>
    </xdr:from>
    <xdr:to>
      <xdr:col>10</xdr:col>
      <xdr:colOff>522713</xdr:colOff>
      <xdr:row>70</xdr:row>
      <xdr:rowOff>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4</xdr:col>
      <xdr:colOff>836341</xdr:colOff>
      <xdr:row>85</xdr:row>
      <xdr:rowOff>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71</xdr:row>
      <xdr:rowOff>0</xdr:rowOff>
    </xdr:from>
    <xdr:to>
      <xdr:col>10</xdr:col>
      <xdr:colOff>522713</xdr:colOff>
      <xdr:row>85</xdr:row>
      <xdr:rowOff>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4</xdr:col>
      <xdr:colOff>836341</xdr:colOff>
      <xdr:row>100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86</xdr:row>
      <xdr:rowOff>0</xdr:rowOff>
    </xdr:from>
    <xdr:to>
      <xdr:col>10</xdr:col>
      <xdr:colOff>522713</xdr:colOff>
      <xdr:row>100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4</xdr:col>
      <xdr:colOff>836341</xdr:colOff>
      <xdr:row>115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101</xdr:row>
      <xdr:rowOff>0</xdr:rowOff>
    </xdr:from>
    <xdr:to>
      <xdr:col>10</xdr:col>
      <xdr:colOff>522713</xdr:colOff>
      <xdr:row>115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4</xdr:col>
      <xdr:colOff>836341</xdr:colOff>
      <xdr:row>130</xdr:row>
      <xdr:rowOff>1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116</xdr:row>
      <xdr:rowOff>0</xdr:rowOff>
    </xdr:from>
    <xdr:to>
      <xdr:col>10</xdr:col>
      <xdr:colOff>522713</xdr:colOff>
      <xdr:row>130</xdr:row>
      <xdr:rowOff>1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131</xdr:row>
      <xdr:rowOff>0</xdr:rowOff>
    </xdr:from>
    <xdr:to>
      <xdr:col>4</xdr:col>
      <xdr:colOff>836341</xdr:colOff>
      <xdr:row>145</xdr:row>
      <xdr:rowOff>1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131</xdr:row>
      <xdr:rowOff>0</xdr:rowOff>
    </xdr:from>
    <xdr:to>
      <xdr:col>10</xdr:col>
      <xdr:colOff>522713</xdr:colOff>
      <xdr:row>145</xdr:row>
      <xdr:rowOff>1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464343</xdr:colOff>
      <xdr:row>131</xdr:row>
      <xdr:rowOff>11906</xdr:rowOff>
    </xdr:from>
    <xdr:to>
      <xdr:col>17</xdr:col>
      <xdr:colOff>516615</xdr:colOff>
      <xdr:row>145</xdr:row>
      <xdr:rowOff>11907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17</xdr:row>
      <xdr:rowOff>55757</xdr:rowOff>
    </xdr:from>
    <xdr:to>
      <xdr:col>11</xdr:col>
      <xdr:colOff>520390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028701" y="4675382"/>
          <a:ext cx="9140514" cy="169684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Notes: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Numbers in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Bold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Font 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are d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erived based on the 1 SPC (3 SPUs) tested data and calculated by (1SPC tested/3) x 4 to get full SPC(4SPU’s) data.  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in </a:t>
          </a:r>
          <a:r>
            <a:rPr lang="en-US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Red Font 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doesn't meet the PDD requirement, and dev team is still working on improving it.</a:t>
          </a:r>
        </a:p>
        <a:p>
          <a:pPr lvl="0"/>
          <a:r>
            <a:rPr lang="en-US" sz="110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rPr>
            <a:t>Green cells  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mean the numbers  have met PDD requirements and no further work  ongoing for X44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FW throughput, item 2,  the measured numbers are lower than PDD requirement due to  switch fabric and software limitations.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future RLI will be created to upgrade SCB and enhance software.</a:t>
          </a:r>
          <a:endParaRPr lang="en-US" sz="11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IPS throughput, item 8, MRD system number assumes 4 IOCs and 8 SPCs;  PDD system number assumes 2 IOCs and 10 SPCs.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VPN IKE number, item 9, is a measured value using 3 SPUs.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Item 10 – 12 are considered as per SPU only due to single session limits to one SPU.</a:t>
          </a:r>
        </a:p>
        <a:p>
          <a:endParaRPr lang="en-US"/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file is in Matrix:  https://matrix.juniper.net/docs/DOC-126508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Reference for XLR, MRD and PDD numbers:  </a:t>
          </a: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https://documentlibrary.juniper.net/webtop/drl/objectId/096ff52ad1bffbc4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TBT = to be tested 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PR =  indicating blocker currently preventing testing (value = 0).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FW throughput (1514 Bytes) is final value for releases in X44/45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due to packet header overhead and switch fabric rate limit.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FW PPS (64 Bytes)</a:t>
          </a:r>
          <a:r>
            <a:rPr lang="en-US"/>
            <a:t> measured with  8 SPCs and 3 IOCs.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11616</xdr:colOff>
      <xdr:row>25</xdr:row>
      <xdr:rowOff>185852</xdr:rowOff>
    </xdr:from>
    <xdr:to>
      <xdr:col>5</xdr:col>
      <xdr:colOff>0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10</xdr:col>
      <xdr:colOff>522713</xdr:colOff>
      <xdr:row>40</xdr:row>
      <xdr:rowOff>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23232</xdr:colOff>
      <xdr:row>41</xdr:row>
      <xdr:rowOff>11616</xdr:rowOff>
    </xdr:from>
    <xdr:to>
      <xdr:col>5</xdr:col>
      <xdr:colOff>11616</xdr:colOff>
      <xdr:row>55</xdr:row>
      <xdr:rowOff>11617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522713</xdr:colOff>
      <xdr:row>55</xdr:row>
      <xdr:rowOff>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4</xdr:col>
      <xdr:colOff>836341</xdr:colOff>
      <xdr:row>70</xdr:row>
      <xdr:rowOff>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56</xdr:row>
      <xdr:rowOff>0</xdr:rowOff>
    </xdr:from>
    <xdr:to>
      <xdr:col>10</xdr:col>
      <xdr:colOff>522713</xdr:colOff>
      <xdr:row>70</xdr:row>
      <xdr:rowOff>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4</xdr:col>
      <xdr:colOff>836341</xdr:colOff>
      <xdr:row>85</xdr:row>
      <xdr:rowOff>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71</xdr:row>
      <xdr:rowOff>0</xdr:rowOff>
    </xdr:from>
    <xdr:to>
      <xdr:col>10</xdr:col>
      <xdr:colOff>522713</xdr:colOff>
      <xdr:row>85</xdr:row>
      <xdr:rowOff>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4</xdr:col>
      <xdr:colOff>836341</xdr:colOff>
      <xdr:row>100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86</xdr:row>
      <xdr:rowOff>0</xdr:rowOff>
    </xdr:from>
    <xdr:to>
      <xdr:col>10</xdr:col>
      <xdr:colOff>522713</xdr:colOff>
      <xdr:row>100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4</xdr:col>
      <xdr:colOff>836341</xdr:colOff>
      <xdr:row>115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101</xdr:row>
      <xdr:rowOff>0</xdr:rowOff>
    </xdr:from>
    <xdr:to>
      <xdr:col>10</xdr:col>
      <xdr:colOff>522713</xdr:colOff>
      <xdr:row>115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4</xdr:col>
      <xdr:colOff>836341</xdr:colOff>
      <xdr:row>130</xdr:row>
      <xdr:rowOff>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116</xdr:row>
      <xdr:rowOff>0</xdr:rowOff>
    </xdr:from>
    <xdr:to>
      <xdr:col>10</xdr:col>
      <xdr:colOff>522713</xdr:colOff>
      <xdr:row>130</xdr:row>
      <xdr:rowOff>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131</xdr:row>
      <xdr:rowOff>0</xdr:rowOff>
    </xdr:from>
    <xdr:to>
      <xdr:col>4</xdr:col>
      <xdr:colOff>836341</xdr:colOff>
      <xdr:row>145</xdr:row>
      <xdr:rowOff>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131</xdr:row>
      <xdr:rowOff>0</xdr:rowOff>
    </xdr:from>
    <xdr:to>
      <xdr:col>10</xdr:col>
      <xdr:colOff>522713</xdr:colOff>
      <xdr:row>145</xdr:row>
      <xdr:rowOff>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464343</xdr:colOff>
      <xdr:row>131</xdr:row>
      <xdr:rowOff>11906</xdr:rowOff>
    </xdr:from>
    <xdr:to>
      <xdr:col>17</xdr:col>
      <xdr:colOff>516615</xdr:colOff>
      <xdr:row>145</xdr:row>
      <xdr:rowOff>11907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17</xdr:row>
      <xdr:rowOff>55757</xdr:rowOff>
    </xdr:from>
    <xdr:to>
      <xdr:col>11</xdr:col>
      <xdr:colOff>520390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028701" y="4675382"/>
          <a:ext cx="9140514" cy="169684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Notes: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Numbers in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Bold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Font 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are d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erived based on the 1 SPC (3 SPUs) tested data and calculated by (1SPC tested/3) x 4 to get full SPC(4SPU’s) data.  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in </a:t>
          </a:r>
          <a:r>
            <a:rPr lang="en-US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Red Font 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doesn't meet the PDD requirement, and dev team is still working on improving it.</a:t>
          </a:r>
        </a:p>
        <a:p>
          <a:pPr lvl="0"/>
          <a:r>
            <a:rPr lang="en-US" sz="110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rPr>
            <a:t>Green cells  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mean the numbers  have met PDD requirements and no further work  ongoing for X44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FW throughput, item 2,  the measured numbers are lower than PDD requirement due to  switch fabric and software limitations.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future RLI will be created to upgrade SCB and enhance software.</a:t>
          </a:r>
          <a:endParaRPr lang="en-US" sz="11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IPS throughput, item 8, MRD system number assumes 4 IOCs and 8 SPCs;  PDD system number assumes 2 IOCs and 10 SPCs.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VPN IKE number, item 9, is a measured value using 3 SPUs.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Item 10 – 12 are considered as per SPU only due to single session limits to one SPU.</a:t>
          </a:r>
        </a:p>
        <a:p>
          <a:endParaRPr lang="en-US"/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file is in Matrix:  https://matrix.juniper.net/docs/DOC-126508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Reference for XLR, MRD and PDD numbers:  </a:t>
          </a: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https://documentlibrary.juniper.net/webtop/drl/objectId/096ff52ad1bffbc4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TBT = to be tested 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PR =  indicating blocker currently preventing testing (value = 0).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FW throughput (1514 Bytes) is final value for releases in X44/45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due to packet header overhead and switch fabric rate limit.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FW PPS (64 Bytes)</a:t>
          </a:r>
          <a:r>
            <a:rPr lang="en-US"/>
            <a:t> measured with  8 SPCs and 3 IOCs.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11616</xdr:colOff>
      <xdr:row>25</xdr:row>
      <xdr:rowOff>185852</xdr:rowOff>
    </xdr:from>
    <xdr:to>
      <xdr:col>5</xdr:col>
      <xdr:colOff>0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10</xdr:col>
      <xdr:colOff>522713</xdr:colOff>
      <xdr:row>40</xdr:row>
      <xdr:rowOff>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23232</xdr:colOff>
      <xdr:row>41</xdr:row>
      <xdr:rowOff>11616</xdr:rowOff>
    </xdr:from>
    <xdr:to>
      <xdr:col>5</xdr:col>
      <xdr:colOff>11616</xdr:colOff>
      <xdr:row>55</xdr:row>
      <xdr:rowOff>11617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522713</xdr:colOff>
      <xdr:row>55</xdr:row>
      <xdr:rowOff>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4</xdr:col>
      <xdr:colOff>836341</xdr:colOff>
      <xdr:row>70</xdr:row>
      <xdr:rowOff>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56</xdr:row>
      <xdr:rowOff>0</xdr:rowOff>
    </xdr:from>
    <xdr:to>
      <xdr:col>10</xdr:col>
      <xdr:colOff>522713</xdr:colOff>
      <xdr:row>70</xdr:row>
      <xdr:rowOff>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4</xdr:col>
      <xdr:colOff>836341</xdr:colOff>
      <xdr:row>85</xdr:row>
      <xdr:rowOff>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71</xdr:row>
      <xdr:rowOff>0</xdr:rowOff>
    </xdr:from>
    <xdr:to>
      <xdr:col>10</xdr:col>
      <xdr:colOff>522713</xdr:colOff>
      <xdr:row>85</xdr:row>
      <xdr:rowOff>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4</xdr:col>
      <xdr:colOff>836341</xdr:colOff>
      <xdr:row>100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86</xdr:row>
      <xdr:rowOff>0</xdr:rowOff>
    </xdr:from>
    <xdr:to>
      <xdr:col>10</xdr:col>
      <xdr:colOff>522713</xdr:colOff>
      <xdr:row>100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4</xdr:col>
      <xdr:colOff>836341</xdr:colOff>
      <xdr:row>115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101</xdr:row>
      <xdr:rowOff>0</xdr:rowOff>
    </xdr:from>
    <xdr:to>
      <xdr:col>10</xdr:col>
      <xdr:colOff>522713</xdr:colOff>
      <xdr:row>115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4</xdr:col>
      <xdr:colOff>836341</xdr:colOff>
      <xdr:row>130</xdr:row>
      <xdr:rowOff>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116</xdr:row>
      <xdr:rowOff>0</xdr:rowOff>
    </xdr:from>
    <xdr:to>
      <xdr:col>10</xdr:col>
      <xdr:colOff>522713</xdr:colOff>
      <xdr:row>130</xdr:row>
      <xdr:rowOff>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131</xdr:row>
      <xdr:rowOff>0</xdr:rowOff>
    </xdr:from>
    <xdr:to>
      <xdr:col>4</xdr:col>
      <xdr:colOff>836341</xdr:colOff>
      <xdr:row>145</xdr:row>
      <xdr:rowOff>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131</xdr:row>
      <xdr:rowOff>0</xdr:rowOff>
    </xdr:from>
    <xdr:to>
      <xdr:col>10</xdr:col>
      <xdr:colOff>522713</xdr:colOff>
      <xdr:row>145</xdr:row>
      <xdr:rowOff>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464343</xdr:colOff>
      <xdr:row>131</xdr:row>
      <xdr:rowOff>11906</xdr:rowOff>
    </xdr:from>
    <xdr:to>
      <xdr:col>17</xdr:col>
      <xdr:colOff>516615</xdr:colOff>
      <xdr:row>145</xdr:row>
      <xdr:rowOff>11907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17</xdr:row>
      <xdr:rowOff>55757</xdr:rowOff>
    </xdr:from>
    <xdr:to>
      <xdr:col>11</xdr:col>
      <xdr:colOff>520390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028701" y="4675382"/>
          <a:ext cx="9140514" cy="169684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Notes: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Numbers in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Bold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Font 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are d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erived based on the 1 SPC (3 SPUs) tested data and calculated by (1SPC tested/3) x 4 to get full SPC(4SPU’s) data.  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in </a:t>
          </a:r>
          <a:r>
            <a:rPr lang="en-US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Red Font 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doesn't meet the PDD requirement, and dev team is still working on improving it.</a:t>
          </a:r>
        </a:p>
        <a:p>
          <a:pPr lvl="0"/>
          <a:r>
            <a:rPr lang="en-US" sz="110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rPr>
            <a:t>Green cells  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mean the numbers  have met PDD requirements and no further work  ongoing for X44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FW throughput, item 2,  the measured numbers are lower than PDD requirement due to  switch fabric and software limitations.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future RLI will be created to upgrade SCB and enhance software.</a:t>
          </a:r>
          <a:endParaRPr lang="en-US" sz="11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IPS throughput, item 8, MRD system number assumes 4 IOCs and 8 SPCs;  PDD system number assumes 2 IOCs and 10 SPCs.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VPN IKE number, item 9, is a measured value using 3 SPUs.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Item 10 – 12 are considered as per SPU only due to single session limits to one SPU.</a:t>
          </a:r>
        </a:p>
        <a:p>
          <a:endParaRPr lang="en-US"/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file is in Matrix:  https://matrix.juniper.net/docs/DOC-126508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Reference for XLR, MRD and PDD numbers:  </a:t>
          </a: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https://documentlibrary.juniper.net/webtop/drl/objectId/096ff52ad1bffbc4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TBT = to be tested 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PR =  indicating blocker currently preventing testing (value = 0).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FW throughput (1514 Bytes) is final value for releases in X44/45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due to packet header overhead and switch fabric rate limit.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FW PPS (64 Bytes)</a:t>
          </a:r>
          <a:r>
            <a:rPr lang="en-US"/>
            <a:t> measured with  8 SPCs and 3 IOCs.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11616</xdr:colOff>
      <xdr:row>25</xdr:row>
      <xdr:rowOff>185852</xdr:rowOff>
    </xdr:from>
    <xdr:to>
      <xdr:col>5</xdr:col>
      <xdr:colOff>0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10</xdr:col>
      <xdr:colOff>522713</xdr:colOff>
      <xdr:row>40</xdr:row>
      <xdr:rowOff>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23232</xdr:colOff>
      <xdr:row>41</xdr:row>
      <xdr:rowOff>11616</xdr:rowOff>
    </xdr:from>
    <xdr:to>
      <xdr:col>5</xdr:col>
      <xdr:colOff>11616</xdr:colOff>
      <xdr:row>55</xdr:row>
      <xdr:rowOff>11617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522713</xdr:colOff>
      <xdr:row>55</xdr:row>
      <xdr:rowOff>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4</xdr:col>
      <xdr:colOff>836341</xdr:colOff>
      <xdr:row>70</xdr:row>
      <xdr:rowOff>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56</xdr:row>
      <xdr:rowOff>0</xdr:rowOff>
    </xdr:from>
    <xdr:to>
      <xdr:col>10</xdr:col>
      <xdr:colOff>522713</xdr:colOff>
      <xdr:row>70</xdr:row>
      <xdr:rowOff>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4</xdr:col>
      <xdr:colOff>836341</xdr:colOff>
      <xdr:row>85</xdr:row>
      <xdr:rowOff>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71</xdr:row>
      <xdr:rowOff>0</xdr:rowOff>
    </xdr:from>
    <xdr:to>
      <xdr:col>10</xdr:col>
      <xdr:colOff>522713</xdr:colOff>
      <xdr:row>85</xdr:row>
      <xdr:rowOff>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4</xdr:col>
      <xdr:colOff>836341</xdr:colOff>
      <xdr:row>100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86</xdr:row>
      <xdr:rowOff>0</xdr:rowOff>
    </xdr:from>
    <xdr:to>
      <xdr:col>10</xdr:col>
      <xdr:colOff>522713</xdr:colOff>
      <xdr:row>100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4</xdr:col>
      <xdr:colOff>836341</xdr:colOff>
      <xdr:row>115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101</xdr:row>
      <xdr:rowOff>0</xdr:rowOff>
    </xdr:from>
    <xdr:to>
      <xdr:col>10</xdr:col>
      <xdr:colOff>522713</xdr:colOff>
      <xdr:row>115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4</xdr:col>
      <xdr:colOff>836341</xdr:colOff>
      <xdr:row>130</xdr:row>
      <xdr:rowOff>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116</xdr:row>
      <xdr:rowOff>0</xdr:rowOff>
    </xdr:from>
    <xdr:to>
      <xdr:col>10</xdr:col>
      <xdr:colOff>522713</xdr:colOff>
      <xdr:row>130</xdr:row>
      <xdr:rowOff>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131</xdr:row>
      <xdr:rowOff>0</xdr:rowOff>
    </xdr:from>
    <xdr:to>
      <xdr:col>4</xdr:col>
      <xdr:colOff>836341</xdr:colOff>
      <xdr:row>145</xdr:row>
      <xdr:rowOff>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131</xdr:row>
      <xdr:rowOff>0</xdr:rowOff>
    </xdr:from>
    <xdr:to>
      <xdr:col>10</xdr:col>
      <xdr:colOff>522713</xdr:colOff>
      <xdr:row>145</xdr:row>
      <xdr:rowOff>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464343</xdr:colOff>
      <xdr:row>131</xdr:row>
      <xdr:rowOff>11906</xdr:rowOff>
    </xdr:from>
    <xdr:to>
      <xdr:col>17</xdr:col>
      <xdr:colOff>516615</xdr:colOff>
      <xdr:row>145</xdr:row>
      <xdr:rowOff>11907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21</xdr:row>
      <xdr:rowOff>114300</xdr:rowOff>
    </xdr:from>
    <xdr:to>
      <xdr:col>13</xdr:col>
      <xdr:colOff>365268</xdr:colOff>
      <xdr:row>29</xdr:row>
      <xdr:rowOff>176925</xdr:rowOff>
    </xdr:to>
    <xdr:sp macro="" textlink="">
      <xdr:nvSpPr>
        <xdr:cNvPr id="2" name="TextBox 1"/>
        <xdr:cNvSpPr txBox="1"/>
      </xdr:nvSpPr>
      <xdr:spPr>
        <a:xfrm>
          <a:off x="581025" y="5257800"/>
          <a:ext cx="9137793" cy="15866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Notes: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Numbers in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Bold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Font 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are d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erived based on the 1 SPC (3 SPUs) tested data and calculated by (1SPC tested/3) x 4 to get full SPC(4SPU’s) data. 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FW throughput, item 2,  the measured numbers are lower than PDD requirement due to  switch fabric and software limitations.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future RLI will be created to upgrade SCB and enhance software.</a:t>
          </a:r>
          <a:endParaRPr lang="en-US" sz="11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Reference for XLR, MRD and PDD numbers:  </a:t>
          </a: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https://documentlibrary.juniper.net/webtop/drl/objectId/096ff52ad1bffbc4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TBT = to be tested 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PR =  indicating blocker currently preventing testing (value = 0).</a:t>
          </a:r>
        </a:p>
        <a:p>
          <a:pPr lv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FW throughput (1514 Bytes) is final value for releases in X44/45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due to packet header overhead and switch fabric rate limit.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0</xdr:col>
      <xdr:colOff>619125</xdr:colOff>
      <xdr:row>16</xdr:row>
      <xdr:rowOff>276225</xdr:rowOff>
    </xdr:from>
    <xdr:to>
      <xdr:col>13</xdr:col>
      <xdr:colOff>238125</xdr:colOff>
      <xdr:row>20</xdr:row>
      <xdr:rowOff>190500</xdr:rowOff>
    </xdr:to>
    <xdr:sp macro="" textlink="">
      <xdr:nvSpPr>
        <xdr:cNvPr id="3" name="TextBox 2"/>
        <xdr:cNvSpPr txBox="1"/>
      </xdr:nvSpPr>
      <xdr:spPr>
        <a:xfrm>
          <a:off x="619125" y="5086350"/>
          <a:ext cx="8886825" cy="942975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Reference PR's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 -854568: M3 Branch: PERF-NGSPC:11% Base FW TCP CPS drop on 1 NGSPC</a:t>
          </a:r>
          <a:r>
            <a:rPr lang="en-US" b="0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PR-864778: NG-SPC SSL Decryption: flowd cores occurs when performance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test is run multiple times</a:t>
          </a:r>
          <a:r>
            <a:rPr lang="en-US" b="0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PR-821189:  Monster-NG-SPC: HTTPS Throughput(3DES-SHA, key size 1024B) with IDP Recommended Policy(dev-db 719) in 1NGSPC[3 flow spu] is 89% </a:t>
          </a:r>
          <a:r>
            <a:rPr lang="en-US" b="0"/>
            <a:t> </a:t>
          </a:r>
          <a:endParaRPr lang="en-US" sz="1100" b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39</xdr:row>
      <xdr:rowOff>95250</xdr:rowOff>
    </xdr:from>
    <xdr:to>
      <xdr:col>12</xdr:col>
      <xdr:colOff>0</xdr:colOff>
      <xdr:row>66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95250</xdr:colOff>
      <xdr:row>0</xdr:row>
      <xdr:rowOff>276225</xdr:rowOff>
    </xdr:from>
    <xdr:to>
      <xdr:col>24</xdr:col>
      <xdr:colOff>400050</xdr:colOff>
      <xdr:row>16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7</xdr:row>
      <xdr:rowOff>0</xdr:rowOff>
    </xdr:from>
    <xdr:to>
      <xdr:col>11</xdr:col>
      <xdr:colOff>190500</xdr:colOff>
      <xdr:row>21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1"/>
  <sheetViews>
    <sheetView zoomScale="80" zoomScaleNormal="80" zoomScalePageLayoutView="80" workbookViewId="0">
      <selection activeCell="M21" sqref="M21"/>
    </sheetView>
  </sheetViews>
  <sheetFormatPr baseColWidth="10" defaultColWidth="8.83203125" defaultRowHeight="14" x14ac:dyDescent="0"/>
  <cols>
    <col min="1" max="1" width="9.5" bestFit="1" customWidth="1"/>
    <col min="2" max="2" width="5.33203125" bestFit="1" customWidth="1"/>
    <col min="3" max="3" width="28.1640625" bestFit="1" customWidth="1"/>
    <col min="4" max="12" width="12.6640625" style="2" customWidth="1"/>
    <col min="20" max="20" width="17.5" customWidth="1"/>
  </cols>
  <sheetData>
    <row r="1" spans="2:29" ht="46.5" customHeight="1">
      <c r="B1" s="3"/>
      <c r="C1" s="22">
        <v>41170</v>
      </c>
      <c r="D1" s="195" t="s">
        <v>16</v>
      </c>
      <c r="E1" s="195"/>
      <c r="F1" s="196"/>
      <c r="G1" s="196"/>
      <c r="H1" s="196"/>
      <c r="I1" s="51"/>
      <c r="J1" s="4"/>
      <c r="K1" s="4"/>
      <c r="L1" s="5"/>
      <c r="N1" s="44" t="s">
        <v>30</v>
      </c>
      <c r="O1" s="44"/>
      <c r="P1" s="44"/>
      <c r="Q1" s="44" t="s">
        <v>31</v>
      </c>
      <c r="R1" s="44"/>
      <c r="S1" s="36"/>
      <c r="T1" s="47" t="s">
        <v>41</v>
      </c>
      <c r="U1" s="44"/>
      <c r="V1" s="44"/>
      <c r="W1" s="44" t="s">
        <v>42</v>
      </c>
      <c r="X1" s="44"/>
      <c r="Y1" s="36"/>
      <c r="Z1" s="37"/>
      <c r="AA1" s="35"/>
      <c r="AB1" s="35"/>
      <c r="AC1" s="35"/>
    </row>
    <row r="2" spans="2:29">
      <c r="B2" s="6"/>
      <c r="C2" s="7"/>
      <c r="D2" s="8"/>
      <c r="E2" s="8"/>
      <c r="F2" s="8"/>
      <c r="G2" s="8"/>
      <c r="H2" s="8"/>
      <c r="I2" s="8"/>
      <c r="J2" s="8"/>
      <c r="K2" s="8"/>
      <c r="L2" s="9"/>
      <c r="N2" s="44" t="s">
        <v>27</v>
      </c>
      <c r="O2" s="45">
        <f>E5</f>
        <v>100</v>
      </c>
      <c r="P2" s="44"/>
      <c r="Q2" s="44" t="s">
        <v>27</v>
      </c>
      <c r="R2" s="45">
        <f>F5</f>
        <v>350</v>
      </c>
      <c r="S2" s="39"/>
      <c r="T2" s="44" t="s">
        <v>27</v>
      </c>
      <c r="U2" s="45">
        <f>E10</f>
        <v>5</v>
      </c>
      <c r="V2" s="44"/>
      <c r="W2" s="44" t="s">
        <v>27</v>
      </c>
      <c r="X2" s="45" t="str">
        <f>F10</f>
        <v>TBT</v>
      </c>
      <c r="Y2" s="39"/>
      <c r="Z2" s="40"/>
      <c r="AA2" s="35"/>
      <c r="AB2" s="35"/>
      <c r="AC2" s="35"/>
    </row>
    <row r="3" spans="2:29" ht="15">
      <c r="B3" s="23" t="s">
        <v>0</v>
      </c>
      <c r="C3" s="24" t="s">
        <v>1</v>
      </c>
      <c r="D3" s="52" t="s">
        <v>2</v>
      </c>
      <c r="E3" s="197" t="s">
        <v>3</v>
      </c>
      <c r="F3" s="197"/>
      <c r="G3" s="197" t="s">
        <v>4</v>
      </c>
      <c r="H3" s="197"/>
      <c r="I3" s="197" t="s">
        <v>5</v>
      </c>
      <c r="J3" s="197"/>
      <c r="K3" s="198" t="s">
        <v>26</v>
      </c>
      <c r="L3" s="199"/>
      <c r="N3" s="44" t="s">
        <v>28</v>
      </c>
      <c r="O3" s="45">
        <f>G5</f>
        <v>500</v>
      </c>
      <c r="P3" s="44"/>
      <c r="Q3" s="44" t="s">
        <v>28</v>
      </c>
      <c r="R3" s="45">
        <f>H5</f>
        <v>1000</v>
      </c>
      <c r="S3" s="39"/>
      <c r="T3" s="44" t="s">
        <v>28</v>
      </c>
      <c r="U3" s="45">
        <f>G10</f>
        <v>20</v>
      </c>
      <c r="V3" s="44"/>
      <c r="W3" s="44" t="s">
        <v>28</v>
      </c>
      <c r="X3" s="45">
        <f>H10</f>
        <v>160</v>
      </c>
      <c r="Y3" s="39"/>
      <c r="Z3" s="40"/>
      <c r="AA3" s="35"/>
      <c r="AB3" s="35"/>
      <c r="AC3" s="35"/>
    </row>
    <row r="4" spans="2:29" ht="16" thickBot="1">
      <c r="B4" s="18"/>
      <c r="C4" s="7"/>
      <c r="D4" s="8"/>
      <c r="E4" s="27" t="s">
        <v>20</v>
      </c>
      <c r="F4" s="25" t="s">
        <v>21</v>
      </c>
      <c r="G4" s="29" t="s">
        <v>19</v>
      </c>
      <c r="H4" s="25" t="s">
        <v>21</v>
      </c>
      <c r="I4" s="29" t="s">
        <v>19</v>
      </c>
      <c r="J4" s="33" t="s">
        <v>21</v>
      </c>
      <c r="K4" s="30" t="s">
        <v>18</v>
      </c>
      <c r="L4" s="26" t="s">
        <v>17</v>
      </c>
      <c r="N4" s="44" t="s">
        <v>5</v>
      </c>
      <c r="O4" s="45">
        <f>I5</f>
        <v>260</v>
      </c>
      <c r="P4" s="44"/>
      <c r="Q4" s="44" t="s">
        <v>5</v>
      </c>
      <c r="R4" s="45">
        <f>J5</f>
        <v>420</v>
      </c>
      <c r="S4" s="39"/>
      <c r="T4" s="44" t="s">
        <v>5</v>
      </c>
      <c r="U4" s="45">
        <f>I10</f>
        <v>13</v>
      </c>
      <c r="V4" s="44"/>
      <c r="W4" s="44" t="s">
        <v>5</v>
      </c>
      <c r="X4" s="45">
        <f>J10</f>
        <v>100</v>
      </c>
      <c r="Y4" s="39"/>
      <c r="Z4" s="40"/>
      <c r="AA4" s="35"/>
      <c r="AB4" s="35"/>
      <c r="AC4" s="35"/>
    </row>
    <row r="5" spans="2:29" ht="16" thickTop="1">
      <c r="B5" s="19">
        <v>1</v>
      </c>
      <c r="C5" s="17" t="s">
        <v>6</v>
      </c>
      <c r="D5" s="13" t="s">
        <v>7</v>
      </c>
      <c r="E5" s="28">
        <v>100</v>
      </c>
      <c r="F5" s="15">
        <v>350</v>
      </c>
      <c r="G5" s="28">
        <v>500</v>
      </c>
      <c r="H5" s="15">
        <v>1000</v>
      </c>
      <c r="I5" s="28">
        <f>(240+280)/2</f>
        <v>260</v>
      </c>
      <c r="J5" s="34">
        <v>420</v>
      </c>
      <c r="K5" s="31">
        <v>313</v>
      </c>
      <c r="L5" s="55">
        <v>390</v>
      </c>
      <c r="N5" s="44" t="s">
        <v>29</v>
      </c>
      <c r="O5" s="45">
        <f>K5</f>
        <v>313</v>
      </c>
      <c r="P5" s="44"/>
      <c r="Q5" s="44" t="s">
        <v>29</v>
      </c>
      <c r="R5" s="45">
        <f>L5</f>
        <v>390</v>
      </c>
      <c r="S5" s="39"/>
      <c r="T5" s="44" t="s">
        <v>29</v>
      </c>
      <c r="U5" s="45">
        <f>K10</f>
        <v>22.1</v>
      </c>
      <c r="V5" s="44"/>
      <c r="W5" s="44" t="s">
        <v>29</v>
      </c>
      <c r="X5" s="45" t="str">
        <f>L10</f>
        <v>TBT</v>
      </c>
      <c r="Y5" s="39"/>
      <c r="Z5" s="40"/>
      <c r="AA5" s="35"/>
      <c r="AB5" s="35"/>
      <c r="AC5" s="35"/>
    </row>
    <row r="6" spans="2:29" ht="15">
      <c r="B6" s="19">
        <v>2</v>
      </c>
      <c r="C6" s="17" t="s">
        <v>23</v>
      </c>
      <c r="D6" s="13" t="s">
        <v>8</v>
      </c>
      <c r="E6" s="28">
        <v>20</v>
      </c>
      <c r="F6" s="15">
        <v>150</v>
      </c>
      <c r="G6" s="28">
        <v>40</v>
      </c>
      <c r="H6" s="15">
        <v>240</v>
      </c>
      <c r="I6" s="28">
        <v>40</v>
      </c>
      <c r="J6" s="34">
        <v>230</v>
      </c>
      <c r="K6" s="31">
        <v>36</v>
      </c>
      <c r="L6" s="56">
        <v>209</v>
      </c>
      <c r="N6" s="38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  <c r="AA6" s="35"/>
      <c r="AB6" s="35"/>
      <c r="AC6" s="35"/>
    </row>
    <row r="7" spans="2:29" ht="15">
      <c r="B7" s="19">
        <v>3</v>
      </c>
      <c r="C7" s="17" t="s">
        <v>24</v>
      </c>
      <c r="D7" s="13" t="s">
        <v>9</v>
      </c>
      <c r="E7" s="28">
        <v>2</v>
      </c>
      <c r="F7" s="15">
        <v>21</v>
      </c>
      <c r="G7" s="28">
        <v>16</v>
      </c>
      <c r="H7" s="15">
        <v>160</v>
      </c>
      <c r="I7" s="28">
        <f>(4.8+5.2)/2</f>
        <v>5</v>
      </c>
      <c r="J7" s="34">
        <f>(37.2+43.4)/2</f>
        <v>40.299999999999997</v>
      </c>
      <c r="K7" s="31">
        <v>5.4</v>
      </c>
      <c r="L7" s="20">
        <v>40.5</v>
      </c>
      <c r="N7" s="46" t="s">
        <v>32</v>
      </c>
      <c r="O7" s="44"/>
      <c r="P7" s="44"/>
      <c r="Q7" s="46" t="s">
        <v>33</v>
      </c>
      <c r="R7" s="44"/>
      <c r="S7" s="43"/>
      <c r="T7" s="44" t="s">
        <v>43</v>
      </c>
      <c r="U7" s="44"/>
      <c r="V7" s="44"/>
      <c r="W7" s="44" t="s">
        <v>44</v>
      </c>
      <c r="X7" s="44"/>
      <c r="Y7" s="39"/>
      <c r="Z7" s="40"/>
      <c r="AA7" s="35"/>
      <c r="AB7" s="35"/>
      <c r="AC7" s="35"/>
    </row>
    <row r="8" spans="2:29" ht="15">
      <c r="B8" s="19">
        <v>4</v>
      </c>
      <c r="C8" s="48" t="s">
        <v>10</v>
      </c>
      <c r="D8" s="13" t="s">
        <v>11</v>
      </c>
      <c r="E8" s="28">
        <v>2</v>
      </c>
      <c r="F8" s="15">
        <v>20</v>
      </c>
      <c r="G8" s="28">
        <v>16</v>
      </c>
      <c r="H8" s="15">
        <v>60</v>
      </c>
      <c r="I8" s="28">
        <v>16</v>
      </c>
      <c r="J8" s="34">
        <v>60</v>
      </c>
      <c r="K8" s="32">
        <v>16</v>
      </c>
      <c r="L8" s="20">
        <v>60</v>
      </c>
      <c r="N8" s="44" t="s">
        <v>27</v>
      </c>
      <c r="O8" s="45">
        <f>E6</f>
        <v>20</v>
      </c>
      <c r="P8" s="44"/>
      <c r="Q8" s="44" t="s">
        <v>27</v>
      </c>
      <c r="R8" s="45">
        <f>F6</f>
        <v>150</v>
      </c>
      <c r="S8" s="43"/>
      <c r="T8" s="44" t="s">
        <v>27</v>
      </c>
      <c r="U8" s="45">
        <f>E12</f>
        <v>1.1000000000000001</v>
      </c>
      <c r="V8" s="44"/>
      <c r="W8" s="44" t="s">
        <v>27</v>
      </c>
      <c r="X8" s="45" t="str">
        <f>F12</f>
        <v>TBD</v>
      </c>
      <c r="Y8" s="39"/>
      <c r="Z8" s="40"/>
      <c r="AA8" s="35"/>
      <c r="AB8" s="35"/>
      <c r="AC8" s="35"/>
    </row>
    <row r="9" spans="2:29" ht="15">
      <c r="B9" s="19">
        <v>5</v>
      </c>
      <c r="C9" s="48" t="s">
        <v>12</v>
      </c>
      <c r="D9" s="13" t="s">
        <v>11</v>
      </c>
      <c r="E9" s="28">
        <v>1</v>
      </c>
      <c r="F9" s="15">
        <v>10</v>
      </c>
      <c r="G9" s="28">
        <v>16</v>
      </c>
      <c r="H9" s="15">
        <v>60</v>
      </c>
      <c r="I9" s="28">
        <v>16</v>
      </c>
      <c r="J9" s="34">
        <v>30</v>
      </c>
      <c r="K9" s="32">
        <v>16</v>
      </c>
      <c r="L9" s="20">
        <v>30</v>
      </c>
      <c r="N9" s="44" t="s">
        <v>28</v>
      </c>
      <c r="O9" s="45">
        <f>G6</f>
        <v>40</v>
      </c>
      <c r="P9" s="44"/>
      <c r="Q9" s="44" t="s">
        <v>28</v>
      </c>
      <c r="R9" s="45">
        <f>H6</f>
        <v>240</v>
      </c>
      <c r="S9" s="43"/>
      <c r="T9" s="44" t="s">
        <v>28</v>
      </c>
      <c r="U9" s="45">
        <f>G12</f>
        <v>16</v>
      </c>
      <c r="V9" s="44"/>
      <c r="W9" s="44" t="s">
        <v>28</v>
      </c>
      <c r="X9" s="45" t="str">
        <f>H12</f>
        <v>TBD</v>
      </c>
      <c r="Y9" s="39"/>
      <c r="Z9" s="40"/>
    </row>
    <row r="10" spans="2:29" ht="30">
      <c r="B10" s="19">
        <v>6</v>
      </c>
      <c r="C10" s="16" t="s">
        <v>25</v>
      </c>
      <c r="D10" s="13" t="s">
        <v>8</v>
      </c>
      <c r="E10" s="28">
        <v>5</v>
      </c>
      <c r="F10" s="15" t="s">
        <v>48</v>
      </c>
      <c r="G10" s="28">
        <v>20</v>
      </c>
      <c r="H10" s="50">
        <v>160</v>
      </c>
      <c r="I10" s="28">
        <v>13</v>
      </c>
      <c r="J10" s="34">
        <v>100</v>
      </c>
      <c r="K10" s="31">
        <v>22.1</v>
      </c>
      <c r="L10" s="49" t="s">
        <v>48</v>
      </c>
      <c r="N10" s="44" t="s">
        <v>5</v>
      </c>
      <c r="O10" s="45">
        <f>I6</f>
        <v>40</v>
      </c>
      <c r="P10" s="44"/>
      <c r="Q10" s="44" t="s">
        <v>5</v>
      </c>
      <c r="R10" s="45">
        <f>J6</f>
        <v>230</v>
      </c>
      <c r="S10" s="43"/>
      <c r="T10" s="44" t="s">
        <v>5</v>
      </c>
      <c r="U10" s="45">
        <f>I12</f>
        <v>2.8</v>
      </c>
      <c r="V10" s="44"/>
      <c r="W10" s="44" t="s">
        <v>5</v>
      </c>
      <c r="X10" s="45" t="str">
        <f>J12</f>
        <v>TBD</v>
      </c>
      <c r="Y10" s="39"/>
      <c r="Z10" s="40"/>
    </row>
    <row r="11" spans="2:29" ht="30">
      <c r="B11" s="19">
        <v>7</v>
      </c>
      <c r="C11" s="16" t="s">
        <v>47</v>
      </c>
      <c r="D11" s="13" t="s">
        <v>8</v>
      </c>
      <c r="E11" s="28">
        <v>2</v>
      </c>
      <c r="F11" s="15" t="s">
        <v>49</v>
      </c>
      <c r="G11" s="28">
        <v>8</v>
      </c>
      <c r="H11" s="53" t="s">
        <v>49</v>
      </c>
      <c r="I11" s="28" t="s">
        <v>49</v>
      </c>
      <c r="J11" s="34" t="s">
        <v>49</v>
      </c>
      <c r="K11" s="31">
        <v>6.1</v>
      </c>
      <c r="L11" s="54" t="s">
        <v>49</v>
      </c>
      <c r="N11" s="44"/>
      <c r="O11" s="45"/>
      <c r="P11" s="44"/>
      <c r="Q11" s="44"/>
      <c r="R11" s="45"/>
      <c r="S11" s="43"/>
      <c r="T11" s="44"/>
      <c r="U11" s="45"/>
      <c r="V11" s="44"/>
      <c r="W11" s="44"/>
      <c r="X11" s="45"/>
      <c r="Y11" s="39"/>
      <c r="Z11" s="40"/>
    </row>
    <row r="12" spans="2:29" ht="15">
      <c r="B12" s="19">
        <v>8</v>
      </c>
      <c r="C12" s="16" t="s">
        <v>13</v>
      </c>
      <c r="D12" s="13" t="s">
        <v>8</v>
      </c>
      <c r="E12" s="28">
        <v>1.1000000000000001</v>
      </c>
      <c r="F12" s="15" t="s">
        <v>50</v>
      </c>
      <c r="G12" s="28">
        <v>16</v>
      </c>
      <c r="H12" s="15" t="s">
        <v>50</v>
      </c>
      <c r="I12" s="28">
        <v>2.8</v>
      </c>
      <c r="J12" s="34" t="s">
        <v>50</v>
      </c>
      <c r="K12" s="32" t="s">
        <v>48</v>
      </c>
      <c r="L12" s="49" t="s">
        <v>49</v>
      </c>
      <c r="N12" s="44" t="s">
        <v>29</v>
      </c>
      <c r="O12" s="45">
        <f>K6</f>
        <v>36</v>
      </c>
      <c r="P12" s="44"/>
      <c r="Q12" s="44" t="s">
        <v>29</v>
      </c>
      <c r="R12" s="45">
        <f>L6</f>
        <v>209</v>
      </c>
      <c r="S12" s="43"/>
      <c r="T12" s="44" t="s">
        <v>29</v>
      </c>
      <c r="U12" s="45" t="str">
        <f>K12</f>
        <v>TBT</v>
      </c>
      <c r="V12" s="44"/>
      <c r="W12" s="44" t="s">
        <v>29</v>
      </c>
      <c r="X12" s="45" t="str">
        <f>L12</f>
        <v>NA</v>
      </c>
      <c r="Y12" s="39"/>
      <c r="Z12" s="40"/>
    </row>
    <row r="13" spans="2:29" ht="15">
      <c r="B13" s="19">
        <v>9</v>
      </c>
      <c r="C13" s="16" t="s">
        <v>51</v>
      </c>
      <c r="D13" s="13" t="s">
        <v>52</v>
      </c>
      <c r="E13" s="28">
        <v>167</v>
      </c>
      <c r="F13" s="15" t="s">
        <v>48</v>
      </c>
      <c r="G13" s="28" t="s">
        <v>50</v>
      </c>
      <c r="H13" s="15">
        <v>5000</v>
      </c>
      <c r="I13" s="28">
        <v>160</v>
      </c>
      <c r="J13" s="34">
        <v>500</v>
      </c>
      <c r="K13" s="32">
        <v>460</v>
      </c>
      <c r="L13" s="54" t="s">
        <v>48</v>
      </c>
      <c r="N13" s="57"/>
      <c r="O13" s="58"/>
      <c r="P13" s="57"/>
      <c r="Q13" s="57"/>
      <c r="R13" s="58"/>
      <c r="S13" s="43"/>
      <c r="T13" s="57"/>
      <c r="U13" s="58"/>
      <c r="V13" s="57"/>
      <c r="W13" s="57"/>
      <c r="X13" s="58"/>
      <c r="Y13" s="39"/>
      <c r="Z13" s="40"/>
    </row>
    <row r="14" spans="2:29" ht="16" thickBot="1">
      <c r="B14" s="23" t="s">
        <v>0</v>
      </c>
      <c r="C14" s="24" t="s">
        <v>1</v>
      </c>
      <c r="D14" s="52" t="s">
        <v>2</v>
      </c>
      <c r="E14" s="191" t="s">
        <v>22</v>
      </c>
      <c r="F14" s="192"/>
      <c r="G14" s="191" t="s">
        <v>22</v>
      </c>
      <c r="H14" s="192"/>
      <c r="I14" s="191" t="s">
        <v>22</v>
      </c>
      <c r="J14" s="193"/>
      <c r="K14" s="191" t="s">
        <v>22</v>
      </c>
      <c r="L14" s="194"/>
      <c r="N14" s="38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2:29" ht="16" thickTop="1">
      <c r="B15" s="21">
        <v>10</v>
      </c>
      <c r="C15" s="17" t="s">
        <v>14</v>
      </c>
      <c r="D15" s="14" t="s">
        <v>8</v>
      </c>
      <c r="E15" s="187">
        <v>10</v>
      </c>
      <c r="F15" s="188"/>
      <c r="G15" s="187">
        <v>20</v>
      </c>
      <c r="H15" s="188"/>
      <c r="I15" s="187">
        <v>9.7799999999999994</v>
      </c>
      <c r="J15" s="189"/>
      <c r="K15" s="187">
        <v>9.7799999999999994</v>
      </c>
      <c r="L15" s="190"/>
      <c r="N15" s="46" t="s">
        <v>34</v>
      </c>
      <c r="O15" s="44"/>
      <c r="P15" s="44"/>
      <c r="Q15" s="46" t="s">
        <v>35</v>
      </c>
      <c r="R15" s="44"/>
      <c r="S15" s="39"/>
      <c r="T15" s="46" t="s">
        <v>14</v>
      </c>
      <c r="U15" s="44"/>
      <c r="V15" s="39"/>
      <c r="W15" s="39"/>
      <c r="X15" s="39"/>
      <c r="Y15" s="39"/>
      <c r="Z15" s="40"/>
    </row>
    <row r="16" spans="2:29" ht="15">
      <c r="B16" s="21">
        <v>11</v>
      </c>
      <c r="C16" s="17" t="s">
        <v>46</v>
      </c>
      <c r="D16" s="14" t="s">
        <v>8</v>
      </c>
      <c r="E16" s="187" t="s">
        <v>48</v>
      </c>
      <c r="F16" s="188"/>
      <c r="G16" s="187">
        <v>10</v>
      </c>
      <c r="H16" s="188"/>
      <c r="I16" s="187">
        <v>5</v>
      </c>
      <c r="J16" s="189"/>
      <c r="K16" s="187">
        <v>5.4</v>
      </c>
      <c r="L16" s="190"/>
      <c r="N16" s="44" t="s">
        <v>27</v>
      </c>
      <c r="O16" s="45">
        <f>E7</f>
        <v>2</v>
      </c>
      <c r="P16" s="44"/>
      <c r="Q16" s="44" t="s">
        <v>27</v>
      </c>
      <c r="R16" s="45">
        <f>F7</f>
        <v>21</v>
      </c>
      <c r="S16" s="39"/>
      <c r="T16" s="44" t="s">
        <v>27</v>
      </c>
      <c r="U16" s="45">
        <f>E15</f>
        <v>10</v>
      </c>
      <c r="V16" s="39"/>
      <c r="W16" s="39"/>
      <c r="X16" s="39"/>
      <c r="Y16" s="39"/>
      <c r="Z16" s="40"/>
    </row>
    <row r="17" spans="2:26" ht="15">
      <c r="B17" s="21">
        <v>12</v>
      </c>
      <c r="C17" s="17" t="s">
        <v>45</v>
      </c>
      <c r="D17" s="14" t="s">
        <v>8</v>
      </c>
      <c r="E17" s="187" t="s">
        <v>49</v>
      </c>
      <c r="F17" s="188"/>
      <c r="G17" s="187">
        <v>1</v>
      </c>
      <c r="H17" s="188"/>
      <c r="I17" s="187">
        <v>8.5000000000000006E-2</v>
      </c>
      <c r="J17" s="189"/>
      <c r="K17" s="187" t="s">
        <v>48</v>
      </c>
      <c r="L17" s="190"/>
      <c r="N17" s="44" t="s">
        <v>28</v>
      </c>
      <c r="O17" s="45">
        <f>G7</f>
        <v>16</v>
      </c>
      <c r="P17" s="44"/>
      <c r="Q17" s="44" t="s">
        <v>28</v>
      </c>
      <c r="R17" s="45">
        <f>H7</f>
        <v>160</v>
      </c>
      <c r="S17" s="39"/>
      <c r="T17" s="44" t="s">
        <v>28</v>
      </c>
      <c r="U17" s="45">
        <f>G15</f>
        <v>20</v>
      </c>
      <c r="V17" s="39"/>
      <c r="W17" s="39"/>
      <c r="X17" s="39"/>
      <c r="Y17" s="39"/>
      <c r="Z17" s="40"/>
    </row>
    <row r="18" spans="2:26">
      <c r="B18" s="6"/>
      <c r="C18" s="7"/>
      <c r="D18" s="8"/>
      <c r="E18" s="8"/>
      <c r="F18" s="8"/>
      <c r="G18" s="8"/>
      <c r="H18" s="8"/>
      <c r="I18" s="8"/>
      <c r="J18" s="8"/>
      <c r="K18" s="8"/>
      <c r="L18" s="9"/>
      <c r="N18" s="44" t="s">
        <v>5</v>
      </c>
      <c r="O18" s="45">
        <f>I7</f>
        <v>5</v>
      </c>
      <c r="P18" s="44"/>
      <c r="Q18" s="44" t="s">
        <v>5</v>
      </c>
      <c r="R18" s="45">
        <f>J7</f>
        <v>40.299999999999997</v>
      </c>
      <c r="S18" s="39"/>
      <c r="T18" s="44" t="s">
        <v>5</v>
      </c>
      <c r="U18" s="45">
        <f>I15</f>
        <v>9.7799999999999994</v>
      </c>
      <c r="V18" s="39"/>
      <c r="W18" s="39"/>
      <c r="X18" s="39"/>
      <c r="Y18" s="39"/>
      <c r="Z18" s="40"/>
    </row>
    <row r="19" spans="2:26">
      <c r="B19" s="6"/>
      <c r="C19" s="7"/>
      <c r="D19" s="8"/>
      <c r="E19" s="8"/>
      <c r="F19" s="8"/>
      <c r="G19" s="8"/>
      <c r="H19" s="8"/>
      <c r="I19" s="8"/>
      <c r="J19" s="8"/>
      <c r="K19" s="8"/>
      <c r="L19" s="9"/>
      <c r="N19" s="44" t="s">
        <v>29</v>
      </c>
      <c r="O19" s="45">
        <f>K7</f>
        <v>5.4</v>
      </c>
      <c r="P19" s="44"/>
      <c r="Q19" s="44" t="s">
        <v>29</v>
      </c>
      <c r="R19" s="45">
        <f>L7</f>
        <v>40.5</v>
      </c>
      <c r="S19" s="39"/>
      <c r="T19" s="44" t="s">
        <v>29</v>
      </c>
      <c r="U19" s="45">
        <f>K15</f>
        <v>9.7799999999999994</v>
      </c>
      <c r="V19" s="39"/>
      <c r="W19" s="39"/>
      <c r="X19" s="39"/>
      <c r="Y19" s="39"/>
      <c r="Z19" s="40"/>
    </row>
    <row r="20" spans="2:26">
      <c r="B20" s="6"/>
      <c r="C20" s="7"/>
      <c r="D20" s="8"/>
      <c r="E20" s="8"/>
      <c r="F20" s="8"/>
      <c r="G20" s="8"/>
      <c r="H20" s="8"/>
      <c r="I20" s="8"/>
      <c r="J20" s="8"/>
      <c r="K20" s="8"/>
      <c r="L20" s="9"/>
      <c r="N20" s="38"/>
      <c r="O20" s="39"/>
      <c r="P20" s="39"/>
      <c r="Q20" s="39"/>
      <c r="R20" s="39" t="s">
        <v>36</v>
      </c>
      <c r="S20" s="39"/>
      <c r="T20" s="39"/>
      <c r="U20" s="39"/>
      <c r="V20" s="39"/>
      <c r="W20" s="39"/>
      <c r="X20" s="39"/>
      <c r="Y20" s="39"/>
      <c r="Z20" s="40"/>
    </row>
    <row r="21" spans="2:26">
      <c r="B21" s="6"/>
      <c r="C21" s="7"/>
      <c r="D21" s="8"/>
      <c r="E21" s="8"/>
      <c r="F21" s="8"/>
      <c r="G21" s="8"/>
      <c r="H21" s="8"/>
      <c r="I21" s="8"/>
      <c r="J21" s="8"/>
      <c r="K21" s="8"/>
      <c r="L21" s="9"/>
      <c r="N21" s="46" t="s">
        <v>37</v>
      </c>
      <c r="O21" s="44"/>
      <c r="P21" s="44"/>
      <c r="Q21" s="46" t="s">
        <v>38</v>
      </c>
      <c r="R21" s="44"/>
      <c r="S21" s="39"/>
      <c r="T21" s="46" t="s">
        <v>15</v>
      </c>
      <c r="U21" s="44"/>
      <c r="V21" s="39"/>
      <c r="W21" s="39"/>
      <c r="X21" s="39"/>
      <c r="Y21" s="39"/>
      <c r="Z21" s="40"/>
    </row>
    <row r="22" spans="2:26">
      <c r="B22" s="6"/>
      <c r="C22" s="7"/>
      <c r="D22" s="8"/>
      <c r="E22" s="8"/>
      <c r="F22" s="8"/>
      <c r="G22" s="8"/>
      <c r="H22" s="8"/>
      <c r="I22" s="8"/>
      <c r="J22" s="8"/>
      <c r="K22" s="8"/>
      <c r="L22" s="9"/>
      <c r="N22" s="44" t="s">
        <v>27</v>
      </c>
      <c r="O22" s="45">
        <f>E8</f>
        <v>2</v>
      </c>
      <c r="P22" s="44"/>
      <c r="Q22" s="44" t="s">
        <v>27</v>
      </c>
      <c r="R22" s="45">
        <f>F8</f>
        <v>20</v>
      </c>
      <c r="S22" s="39"/>
      <c r="T22" s="44" t="s">
        <v>27</v>
      </c>
      <c r="U22" s="45" t="str">
        <f>E16</f>
        <v>TBT</v>
      </c>
      <c r="V22" s="39"/>
      <c r="W22" s="39"/>
      <c r="X22" s="39"/>
      <c r="Y22" s="39"/>
      <c r="Z22" s="40"/>
    </row>
    <row r="23" spans="2:26">
      <c r="B23" s="6"/>
      <c r="C23" s="7"/>
      <c r="D23" s="8"/>
      <c r="E23" s="8"/>
      <c r="F23" s="8"/>
      <c r="G23" s="8"/>
      <c r="H23" s="8"/>
      <c r="I23" s="8"/>
      <c r="J23" s="8"/>
      <c r="K23" s="8"/>
      <c r="L23" s="9"/>
      <c r="N23" s="44" t="s">
        <v>28</v>
      </c>
      <c r="O23" s="45">
        <f>G8</f>
        <v>16</v>
      </c>
      <c r="P23" s="44"/>
      <c r="Q23" s="44" t="s">
        <v>28</v>
      </c>
      <c r="R23" s="45">
        <f>H8</f>
        <v>60</v>
      </c>
      <c r="S23" s="39"/>
      <c r="T23" s="44" t="s">
        <v>28</v>
      </c>
      <c r="U23" s="45">
        <f>G16</f>
        <v>10</v>
      </c>
      <c r="V23" s="39"/>
      <c r="W23" s="39"/>
      <c r="X23" s="39"/>
      <c r="Y23" s="39"/>
      <c r="Z23" s="40"/>
    </row>
    <row r="24" spans="2:26">
      <c r="B24" s="6"/>
      <c r="C24" s="7"/>
      <c r="D24" s="8"/>
      <c r="E24" s="8"/>
      <c r="F24" s="8"/>
      <c r="G24" s="8"/>
      <c r="H24" s="8"/>
      <c r="I24" s="8"/>
      <c r="J24" s="8"/>
      <c r="K24" s="8"/>
      <c r="L24" s="9"/>
      <c r="N24" s="44" t="s">
        <v>5</v>
      </c>
      <c r="O24" s="45">
        <f>I8</f>
        <v>16</v>
      </c>
      <c r="P24" s="44"/>
      <c r="Q24" s="44" t="s">
        <v>5</v>
      </c>
      <c r="R24" s="45">
        <f>J8</f>
        <v>60</v>
      </c>
      <c r="S24" s="39"/>
      <c r="T24" s="44" t="s">
        <v>5</v>
      </c>
      <c r="U24" s="45">
        <f>I16</f>
        <v>5</v>
      </c>
      <c r="V24" s="39"/>
      <c r="W24" s="39"/>
      <c r="X24" s="39"/>
      <c r="Y24" s="39"/>
      <c r="Z24" s="40"/>
    </row>
    <row r="25" spans="2:26" ht="15" thickBot="1">
      <c r="B25" s="10"/>
      <c r="C25" s="11"/>
      <c r="D25" s="12"/>
      <c r="E25" s="12"/>
      <c r="F25" s="12"/>
      <c r="G25" s="12"/>
      <c r="H25" s="12"/>
      <c r="I25" s="12"/>
      <c r="J25" s="12"/>
      <c r="K25" s="12"/>
      <c r="L25" s="1"/>
      <c r="N25" s="44" t="s">
        <v>29</v>
      </c>
      <c r="O25" s="45">
        <f>K8</f>
        <v>16</v>
      </c>
      <c r="P25" s="44"/>
      <c r="Q25" s="44" t="s">
        <v>29</v>
      </c>
      <c r="R25" s="45">
        <f>L8</f>
        <v>60</v>
      </c>
      <c r="S25" s="39"/>
      <c r="T25" s="44" t="s">
        <v>29</v>
      </c>
      <c r="U25" s="45">
        <f>K16</f>
        <v>5.4</v>
      </c>
      <c r="V25" s="39"/>
      <c r="W25" s="39"/>
      <c r="X25" s="39"/>
      <c r="Y25" s="39"/>
      <c r="Z25" s="40"/>
    </row>
    <row r="26" spans="2:26"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2:26">
      <c r="N27" s="46" t="s">
        <v>39</v>
      </c>
      <c r="O27" s="44"/>
      <c r="P27" s="44"/>
      <c r="Q27" s="46" t="s">
        <v>40</v>
      </c>
      <c r="R27" s="44"/>
      <c r="S27" s="39"/>
      <c r="T27" s="46" t="s">
        <v>45</v>
      </c>
      <c r="U27" s="44"/>
      <c r="V27" s="39"/>
      <c r="W27" s="39"/>
      <c r="X27" s="39"/>
      <c r="Y27" s="39"/>
      <c r="Z27" s="40"/>
    </row>
    <row r="28" spans="2:26">
      <c r="N28" s="44" t="s">
        <v>27</v>
      </c>
      <c r="O28" s="45">
        <f>E9</f>
        <v>1</v>
      </c>
      <c r="P28" s="44"/>
      <c r="Q28" s="44" t="s">
        <v>27</v>
      </c>
      <c r="R28" s="45">
        <f>F9</f>
        <v>10</v>
      </c>
      <c r="S28" s="39"/>
      <c r="T28" s="44" t="s">
        <v>27</v>
      </c>
      <c r="U28" s="45" t="str">
        <f>E17</f>
        <v>NA</v>
      </c>
      <c r="V28" s="39"/>
      <c r="W28" s="39"/>
      <c r="X28" s="39"/>
      <c r="Y28" s="39"/>
      <c r="Z28" s="40"/>
    </row>
    <row r="29" spans="2:26">
      <c r="N29" s="44" t="s">
        <v>28</v>
      </c>
      <c r="O29" s="45">
        <f>G9</f>
        <v>16</v>
      </c>
      <c r="P29" s="44"/>
      <c r="Q29" s="44" t="s">
        <v>28</v>
      </c>
      <c r="R29" s="45">
        <f>H9</f>
        <v>60</v>
      </c>
      <c r="S29" s="39"/>
      <c r="T29" s="44" t="s">
        <v>28</v>
      </c>
      <c r="U29" s="45">
        <f>G17</f>
        <v>1</v>
      </c>
      <c r="V29" s="39"/>
      <c r="W29" s="39"/>
      <c r="X29" s="39"/>
      <c r="Y29" s="39"/>
      <c r="Z29" s="40"/>
    </row>
    <row r="30" spans="2:26">
      <c r="N30" s="44" t="s">
        <v>5</v>
      </c>
      <c r="O30" s="45">
        <f>I9</f>
        <v>16</v>
      </c>
      <c r="P30" s="44"/>
      <c r="Q30" s="44" t="s">
        <v>5</v>
      </c>
      <c r="R30" s="45">
        <f>J9</f>
        <v>30</v>
      </c>
      <c r="S30" s="39"/>
      <c r="T30" s="44" t="s">
        <v>5</v>
      </c>
      <c r="U30" s="45">
        <f>I17</f>
        <v>8.5000000000000006E-2</v>
      </c>
      <c r="V30" s="39"/>
      <c r="W30" s="39"/>
      <c r="X30" s="39"/>
      <c r="Y30" s="39"/>
      <c r="Z30" s="40"/>
    </row>
    <row r="31" spans="2:26" ht="15" thickBot="1">
      <c r="N31" s="44" t="s">
        <v>29</v>
      </c>
      <c r="O31" s="45">
        <f>K9</f>
        <v>16</v>
      </c>
      <c r="P31" s="44"/>
      <c r="Q31" s="44" t="s">
        <v>29</v>
      </c>
      <c r="R31" s="45">
        <f>L9</f>
        <v>30</v>
      </c>
      <c r="S31" s="41"/>
      <c r="T31" s="44" t="s">
        <v>29</v>
      </c>
      <c r="U31" s="45" t="str">
        <f>K17</f>
        <v>TBT</v>
      </c>
      <c r="V31" s="41"/>
      <c r="W31" s="41"/>
      <c r="X31" s="41"/>
      <c r="Y31" s="41"/>
      <c r="Z31" s="42"/>
    </row>
  </sheetData>
  <mergeCells count="21">
    <mergeCell ref="E14:F14"/>
    <mergeCell ref="G14:H14"/>
    <mergeCell ref="I14:J14"/>
    <mergeCell ref="K14:L14"/>
    <mergeCell ref="D1:H1"/>
    <mergeCell ref="E3:F3"/>
    <mergeCell ref="G3:H3"/>
    <mergeCell ref="I3:J3"/>
    <mergeCell ref="K3:L3"/>
    <mergeCell ref="E17:F17"/>
    <mergeCell ref="G17:H17"/>
    <mergeCell ref="I17:J17"/>
    <mergeCell ref="K17:L17"/>
    <mergeCell ref="E15:F15"/>
    <mergeCell ref="G15:H15"/>
    <mergeCell ref="I15:J15"/>
    <mergeCell ref="K15:L15"/>
    <mergeCell ref="E16:F16"/>
    <mergeCell ref="G16:H16"/>
    <mergeCell ref="I16:J16"/>
    <mergeCell ref="K16:L16"/>
  </mergeCells>
  <pageMargins left="0.25" right="0.2" top="0.75" bottom="0.75" header="0.3" footer="0.3"/>
  <pageSetup scale="8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sqref="A1:K11"/>
    </sheetView>
  </sheetViews>
  <sheetFormatPr baseColWidth="10" defaultColWidth="8.83203125" defaultRowHeight="14" x14ac:dyDescent="0"/>
  <cols>
    <col min="2" max="2" width="32.5" customWidth="1"/>
    <col min="3" max="3" width="11.1640625" customWidth="1"/>
    <col min="4" max="5" width="9.1640625" customWidth="1"/>
    <col min="6" max="6" width="15.83203125" bestFit="1" customWidth="1"/>
    <col min="7" max="7" width="15.6640625" bestFit="1" customWidth="1"/>
    <col min="8" max="9" width="17.5" customWidth="1"/>
    <col min="10" max="10" width="20" customWidth="1"/>
    <col min="11" max="11" width="11.5" bestFit="1" customWidth="1"/>
  </cols>
  <sheetData>
    <row r="1" spans="1:19" ht="63" customHeight="1">
      <c r="A1" s="116" t="s">
        <v>0</v>
      </c>
      <c r="B1" s="117" t="s">
        <v>1</v>
      </c>
      <c r="C1" s="117" t="s">
        <v>81</v>
      </c>
      <c r="D1" s="117" t="s">
        <v>68</v>
      </c>
      <c r="E1" s="117" t="s">
        <v>69</v>
      </c>
      <c r="F1" s="117" t="s">
        <v>118</v>
      </c>
      <c r="G1" s="117" t="s">
        <v>71</v>
      </c>
      <c r="H1" s="172" t="s">
        <v>115</v>
      </c>
      <c r="I1" s="172" t="s">
        <v>116</v>
      </c>
      <c r="J1" s="117" t="s">
        <v>107</v>
      </c>
      <c r="K1" s="141" t="s">
        <v>2</v>
      </c>
      <c r="M1" s="208" t="s">
        <v>1</v>
      </c>
      <c r="N1" s="149" t="s">
        <v>72</v>
      </c>
      <c r="O1" s="208" t="s">
        <v>74</v>
      </c>
      <c r="P1" s="208" t="s">
        <v>75</v>
      </c>
    </row>
    <row r="2" spans="1:19" ht="15">
      <c r="A2" s="210" t="s">
        <v>113</v>
      </c>
      <c r="B2" s="97" t="s">
        <v>6</v>
      </c>
      <c r="C2" s="162">
        <v>350</v>
      </c>
      <c r="D2" s="162">
        <v>350</v>
      </c>
      <c r="E2" s="144">
        <v>406</v>
      </c>
      <c r="F2" s="146">
        <v>440</v>
      </c>
      <c r="G2" s="146"/>
      <c r="H2" s="173">
        <v>450</v>
      </c>
      <c r="I2" s="173">
        <v>420</v>
      </c>
      <c r="J2" s="168">
        <f>(F2-C2)/C2</f>
        <v>0.25714285714285712</v>
      </c>
      <c r="K2" s="95" t="s">
        <v>7</v>
      </c>
      <c r="M2" s="209"/>
      <c r="N2" s="150" t="s">
        <v>73</v>
      </c>
      <c r="O2" s="209"/>
      <c r="P2" s="209"/>
    </row>
    <row r="3" spans="1:19" ht="30">
      <c r="A3" s="211"/>
      <c r="B3" s="163" t="s">
        <v>98</v>
      </c>
      <c r="C3" s="164">
        <v>150</v>
      </c>
      <c r="D3" s="164">
        <v>150</v>
      </c>
      <c r="E3" s="165">
        <v>209</v>
      </c>
      <c r="F3" s="166">
        <v>209</v>
      </c>
      <c r="G3" s="214">
        <v>238</v>
      </c>
      <c r="H3" s="173">
        <v>238</v>
      </c>
      <c r="I3" s="173">
        <v>295</v>
      </c>
      <c r="J3" s="168">
        <f>(H3-C3)/C3</f>
        <v>0.58666666666666667</v>
      </c>
      <c r="K3" s="167" t="s">
        <v>8</v>
      </c>
      <c r="M3" s="151" t="s">
        <v>76</v>
      </c>
      <c r="N3" s="152">
        <v>280</v>
      </c>
      <c r="O3" s="153">
        <v>2860</v>
      </c>
      <c r="P3" s="154"/>
    </row>
    <row r="4" spans="1:19" ht="15">
      <c r="A4" s="211"/>
      <c r="B4" s="163" t="s">
        <v>117</v>
      </c>
      <c r="C4" s="182">
        <v>1</v>
      </c>
      <c r="D4" s="182">
        <v>1</v>
      </c>
      <c r="E4" s="183">
        <v>1.65</v>
      </c>
      <c r="F4" s="184">
        <v>1.65</v>
      </c>
      <c r="G4" s="184">
        <v>1.5</v>
      </c>
      <c r="H4" s="185">
        <v>1.5</v>
      </c>
      <c r="I4" s="185">
        <v>1.3</v>
      </c>
      <c r="J4" s="186"/>
      <c r="K4" s="167"/>
      <c r="M4" s="151"/>
      <c r="N4" s="152"/>
      <c r="O4" s="153"/>
      <c r="P4" s="154"/>
    </row>
    <row r="5" spans="1:19" ht="30">
      <c r="A5" s="211"/>
      <c r="B5" s="163" t="s">
        <v>99</v>
      </c>
      <c r="C5" s="164">
        <v>21</v>
      </c>
      <c r="D5" s="164">
        <v>21</v>
      </c>
      <c r="E5" s="165">
        <v>36</v>
      </c>
      <c r="F5" s="166">
        <v>37</v>
      </c>
      <c r="G5" s="166">
        <v>40</v>
      </c>
      <c r="H5" s="173">
        <v>40</v>
      </c>
      <c r="I5" s="173">
        <v>40</v>
      </c>
      <c r="J5" s="168">
        <f t="shared" ref="J5:J11" si="0">(H5-C5)/C5</f>
        <v>0.90476190476190477</v>
      </c>
      <c r="K5" s="167" t="s">
        <v>9</v>
      </c>
      <c r="M5" s="151" t="s">
        <v>77</v>
      </c>
      <c r="N5" s="152">
        <v>330</v>
      </c>
      <c r="O5" s="153">
        <v>3444</v>
      </c>
      <c r="P5" s="153">
        <v>102</v>
      </c>
    </row>
    <row r="6" spans="1:19" ht="15">
      <c r="A6" s="211"/>
      <c r="B6" s="100" t="s">
        <v>96</v>
      </c>
      <c r="C6" s="143">
        <v>20</v>
      </c>
      <c r="D6" s="143">
        <v>20</v>
      </c>
      <c r="E6" s="144">
        <v>60</v>
      </c>
      <c r="F6" s="147">
        <v>100</v>
      </c>
      <c r="G6" s="147">
        <v>100</v>
      </c>
      <c r="H6" s="174">
        <v>100</v>
      </c>
      <c r="I6" s="174">
        <v>100</v>
      </c>
      <c r="J6" s="168">
        <f t="shared" si="0"/>
        <v>4</v>
      </c>
      <c r="K6" s="92" t="s">
        <v>11</v>
      </c>
      <c r="M6" s="151" t="s">
        <v>78</v>
      </c>
      <c r="N6" s="153">
        <v>445</v>
      </c>
      <c r="O6" s="153">
        <v>4893</v>
      </c>
      <c r="P6" s="153">
        <v>468</v>
      </c>
    </row>
    <row r="7" spans="1:19" ht="15">
      <c r="A7" s="211"/>
      <c r="B7" s="100" t="s">
        <v>97</v>
      </c>
      <c r="C7" s="143">
        <v>10</v>
      </c>
      <c r="D7" s="143">
        <v>10</v>
      </c>
      <c r="E7" s="144">
        <v>30</v>
      </c>
      <c r="F7" s="147">
        <v>100</v>
      </c>
      <c r="G7" s="147">
        <v>100</v>
      </c>
      <c r="H7" s="174">
        <v>100</v>
      </c>
      <c r="I7" s="174">
        <v>100</v>
      </c>
      <c r="J7" s="168">
        <f t="shared" si="0"/>
        <v>9</v>
      </c>
      <c r="K7" s="92" t="s">
        <v>11</v>
      </c>
      <c r="M7" s="151" t="s">
        <v>79</v>
      </c>
      <c r="N7" s="153">
        <v>575</v>
      </c>
      <c r="O7" s="153">
        <v>6205</v>
      </c>
      <c r="P7" s="153">
        <v>417</v>
      </c>
    </row>
    <row r="8" spans="1:19" ht="15">
      <c r="A8" s="212"/>
      <c r="B8" s="97" t="s">
        <v>95</v>
      </c>
      <c r="C8" s="143">
        <v>50</v>
      </c>
      <c r="D8" s="143">
        <v>8.6999999999999993</v>
      </c>
      <c r="E8" s="143">
        <v>9</v>
      </c>
      <c r="F8" s="143">
        <v>9</v>
      </c>
      <c r="G8" s="143"/>
      <c r="H8" s="175">
        <v>9</v>
      </c>
      <c r="I8" s="175"/>
      <c r="J8" s="168">
        <f t="shared" si="0"/>
        <v>-0.82</v>
      </c>
      <c r="K8" s="88" t="s">
        <v>88</v>
      </c>
    </row>
    <row r="9" spans="1:19" ht="30">
      <c r="A9" s="210" t="s">
        <v>112</v>
      </c>
      <c r="B9" s="158" t="s">
        <v>114</v>
      </c>
      <c r="C9" s="159">
        <v>330</v>
      </c>
      <c r="D9" s="159">
        <v>330</v>
      </c>
      <c r="E9" s="160">
        <v>445</v>
      </c>
      <c r="F9" s="160">
        <v>575</v>
      </c>
      <c r="G9" s="161"/>
      <c r="H9" s="176">
        <v>563</v>
      </c>
      <c r="I9" s="176">
        <v>528</v>
      </c>
      <c r="J9" s="168">
        <f t="shared" si="0"/>
        <v>0.70606060606060606</v>
      </c>
      <c r="K9" s="161" t="s">
        <v>89</v>
      </c>
      <c r="M9" s="170" t="s">
        <v>80</v>
      </c>
      <c r="N9" s="171">
        <v>615</v>
      </c>
      <c r="O9" s="171">
        <v>6967</v>
      </c>
      <c r="P9" s="171">
        <v>417</v>
      </c>
    </row>
    <row r="10" spans="1:19" ht="15">
      <c r="A10" s="211"/>
      <c r="B10" s="158" t="s">
        <v>91</v>
      </c>
      <c r="C10" s="160">
        <v>3444</v>
      </c>
      <c r="D10" s="160">
        <v>3444</v>
      </c>
      <c r="E10" s="160">
        <v>4893</v>
      </c>
      <c r="F10" s="160">
        <v>6200</v>
      </c>
      <c r="G10" s="161"/>
      <c r="H10" s="176">
        <v>6125</v>
      </c>
      <c r="I10" s="176">
        <v>5700</v>
      </c>
      <c r="J10" s="168">
        <f t="shared" si="0"/>
        <v>0.77845528455284552</v>
      </c>
      <c r="K10" s="161" t="s">
        <v>93</v>
      </c>
      <c r="M10" s="88"/>
      <c r="N10" s="88"/>
      <c r="O10" s="88"/>
      <c r="P10" s="88"/>
    </row>
    <row r="11" spans="1:19" ht="15">
      <c r="A11" s="212"/>
      <c r="B11" s="158" t="s">
        <v>119</v>
      </c>
      <c r="C11" s="160">
        <v>102</v>
      </c>
      <c r="D11" s="160">
        <v>102</v>
      </c>
      <c r="E11" s="160">
        <v>468</v>
      </c>
      <c r="F11" s="160">
        <v>460</v>
      </c>
      <c r="G11" s="161"/>
      <c r="H11" s="176">
        <v>441</v>
      </c>
      <c r="I11" s="176">
        <v>416</v>
      </c>
      <c r="J11" s="168">
        <f t="shared" si="0"/>
        <v>3.3235294117647061</v>
      </c>
      <c r="K11" s="161" t="s">
        <v>94</v>
      </c>
    </row>
    <row r="14" spans="1:19" ht="56">
      <c r="M14" s="155" t="s">
        <v>82</v>
      </c>
      <c r="N14" s="155" t="s">
        <v>83</v>
      </c>
      <c r="O14" s="155" t="s">
        <v>84</v>
      </c>
      <c r="P14" s="155" t="s">
        <v>85</v>
      </c>
      <c r="Q14" s="155" t="s">
        <v>86</v>
      </c>
      <c r="R14" s="155"/>
    </row>
    <row r="15" spans="1:19">
      <c r="M15" s="155"/>
      <c r="N15" s="155">
        <v>64</v>
      </c>
      <c r="O15" s="155">
        <v>5.5</v>
      </c>
      <c r="P15" s="155">
        <v>3.7</v>
      </c>
      <c r="Q15" s="155">
        <v>8.61</v>
      </c>
      <c r="R15" s="155">
        <v>8.6999999999999993</v>
      </c>
      <c r="S15" s="155"/>
    </row>
    <row r="16" spans="1:19">
      <c r="M16" s="155"/>
      <c r="N16" s="155">
        <v>128</v>
      </c>
      <c r="O16" s="155">
        <v>5.5</v>
      </c>
      <c r="P16" s="155">
        <v>6.5</v>
      </c>
      <c r="Q16" s="155">
        <v>9.0500000000000007</v>
      </c>
      <c r="R16" s="155">
        <v>9.1300000000000008</v>
      </c>
      <c r="S16" s="155"/>
    </row>
    <row r="17" spans="13:19">
      <c r="M17" s="155"/>
      <c r="N17" s="155">
        <v>256</v>
      </c>
      <c r="O17" s="155">
        <v>5.5</v>
      </c>
      <c r="P17" s="155">
        <v>12.2</v>
      </c>
      <c r="Q17" s="155">
        <v>9.6199999999999992</v>
      </c>
      <c r="R17" s="155">
        <v>9.9600000000000009</v>
      </c>
      <c r="S17" s="155"/>
    </row>
    <row r="18" spans="13:19">
      <c r="M18" s="155"/>
      <c r="N18" s="155">
        <v>512</v>
      </c>
      <c r="O18" s="155">
        <v>2.9</v>
      </c>
      <c r="P18" s="155">
        <v>12.2</v>
      </c>
      <c r="Q18" s="155">
        <v>10.28</v>
      </c>
      <c r="R18" s="155">
        <v>10.47</v>
      </c>
      <c r="S18" s="155"/>
    </row>
    <row r="19" spans="13:19">
      <c r="M19" s="155"/>
      <c r="N19" s="155">
        <v>1024</v>
      </c>
      <c r="O19" s="155">
        <v>1.5</v>
      </c>
      <c r="P19" s="155">
        <v>12.5</v>
      </c>
      <c r="Q19" s="155">
        <v>11.19</v>
      </c>
      <c r="R19" s="155">
        <v>11.51</v>
      </c>
      <c r="S19" s="155"/>
    </row>
    <row r="20" spans="13:19">
      <c r="M20" s="155"/>
      <c r="N20" s="155">
        <v>1280</v>
      </c>
      <c r="O20" s="155">
        <v>1.2</v>
      </c>
      <c r="P20" s="155">
        <v>12.5</v>
      </c>
      <c r="Q20" s="155">
        <v>11.68</v>
      </c>
      <c r="R20" s="155">
        <v>12.1</v>
      </c>
      <c r="S20" s="155"/>
    </row>
    <row r="21" spans="13:19">
      <c r="M21" s="155"/>
      <c r="N21" s="155">
        <v>1518</v>
      </c>
      <c r="O21" s="155">
        <v>1</v>
      </c>
      <c r="P21" s="155">
        <v>12.5</v>
      </c>
      <c r="Q21" s="155">
        <v>12.1</v>
      </c>
      <c r="R21" s="155">
        <v>12.56</v>
      </c>
      <c r="S21" s="155"/>
    </row>
    <row r="22" spans="13:19">
      <c r="M22" s="155"/>
      <c r="N22" s="155">
        <v>9192</v>
      </c>
      <c r="O22" s="155">
        <v>0.16</v>
      </c>
      <c r="P22" s="155">
        <v>12.4</v>
      </c>
      <c r="Q22" s="155">
        <v>25.57</v>
      </c>
      <c r="R22" s="155">
        <v>25.56</v>
      </c>
    </row>
  </sheetData>
  <mergeCells count="5">
    <mergeCell ref="M1:M2"/>
    <mergeCell ref="O1:O2"/>
    <mergeCell ref="P1:P2"/>
    <mergeCell ref="A9:A11"/>
    <mergeCell ref="A2:A8"/>
  </mergeCells>
  <pageMargins left="0.7" right="0.7" top="0.75" bottom="0.75" header="0.3" footer="0.3"/>
  <pageSetup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N27" sqref="N27"/>
    </sheetView>
  </sheetViews>
  <sheetFormatPr baseColWidth="10" defaultColWidth="8.83203125" defaultRowHeight="14" x14ac:dyDescent="0"/>
  <cols>
    <col min="1" max="1" width="24.6640625" bestFit="1" customWidth="1"/>
    <col min="4" max="4" width="12.1640625" bestFit="1" customWidth="1"/>
    <col min="5" max="5" width="14" bestFit="1" customWidth="1"/>
    <col min="6" max="6" width="13.83203125" bestFit="1" customWidth="1"/>
  </cols>
  <sheetData>
    <row r="1" spans="1:21" ht="15">
      <c r="A1" s="208" t="s">
        <v>1</v>
      </c>
      <c r="B1" s="149" t="s">
        <v>72</v>
      </c>
      <c r="C1" s="208" t="s">
        <v>74</v>
      </c>
      <c r="D1" s="208" t="s">
        <v>75</v>
      </c>
      <c r="R1" s="208" t="s">
        <v>1</v>
      </c>
      <c r="S1" s="180" t="s">
        <v>72</v>
      </c>
      <c r="T1" s="208" t="s">
        <v>74</v>
      </c>
      <c r="U1" s="208" t="s">
        <v>75</v>
      </c>
    </row>
    <row r="2" spans="1:21" ht="15">
      <c r="A2" s="209"/>
      <c r="B2" s="150" t="s">
        <v>73</v>
      </c>
      <c r="C2" s="209"/>
      <c r="D2" s="209"/>
      <c r="R2" s="209"/>
      <c r="S2" s="181" t="s">
        <v>73</v>
      </c>
      <c r="T2" s="209"/>
      <c r="U2" s="209"/>
    </row>
    <row r="3" spans="1:21" ht="60">
      <c r="A3" s="150"/>
      <c r="B3" s="150" t="s">
        <v>105</v>
      </c>
      <c r="C3" s="150" t="s">
        <v>104</v>
      </c>
      <c r="D3" s="150" t="s">
        <v>106</v>
      </c>
      <c r="R3" s="181"/>
      <c r="S3" s="181" t="s">
        <v>105</v>
      </c>
      <c r="T3" s="181" t="s">
        <v>104</v>
      </c>
      <c r="U3" s="181" t="s">
        <v>106</v>
      </c>
    </row>
    <row r="4" spans="1:21" ht="30">
      <c r="A4" s="151" t="s">
        <v>103</v>
      </c>
      <c r="B4" s="152">
        <v>280</v>
      </c>
      <c r="C4" s="153">
        <v>2860</v>
      </c>
      <c r="D4" s="154">
        <v>50</v>
      </c>
      <c r="R4" s="151" t="s">
        <v>103</v>
      </c>
      <c r="S4" s="152">
        <v>280</v>
      </c>
      <c r="T4" s="153">
        <v>2860</v>
      </c>
      <c r="U4" s="154">
        <v>50</v>
      </c>
    </row>
    <row r="5" spans="1:21" ht="30">
      <c r="A5" s="151" t="s">
        <v>77</v>
      </c>
      <c r="B5" s="152">
        <v>330</v>
      </c>
      <c r="C5" s="153">
        <v>3444</v>
      </c>
      <c r="D5" s="153">
        <v>102</v>
      </c>
      <c r="R5" s="151" t="s">
        <v>77</v>
      </c>
      <c r="S5" s="152">
        <v>330</v>
      </c>
      <c r="T5" s="153">
        <v>3444</v>
      </c>
      <c r="U5" s="153">
        <v>102</v>
      </c>
    </row>
    <row r="6" spans="1:21" ht="15">
      <c r="A6" s="151" t="s">
        <v>100</v>
      </c>
      <c r="B6" s="153">
        <v>445</v>
      </c>
      <c r="C6" s="153">
        <v>4893</v>
      </c>
      <c r="D6" s="153">
        <v>468</v>
      </c>
      <c r="R6" s="151" t="s">
        <v>100</v>
      </c>
      <c r="S6" s="153">
        <v>445</v>
      </c>
      <c r="T6" s="153">
        <v>4893</v>
      </c>
      <c r="U6" s="153">
        <v>468</v>
      </c>
    </row>
    <row r="7" spans="1:21" ht="15">
      <c r="A7" s="151" t="s">
        <v>101</v>
      </c>
      <c r="B7" s="153">
        <v>575</v>
      </c>
      <c r="C7" s="153">
        <v>6205</v>
      </c>
      <c r="D7" s="153">
        <v>417</v>
      </c>
      <c r="R7" s="151" t="s">
        <v>101</v>
      </c>
      <c r="S7" s="153">
        <v>575</v>
      </c>
      <c r="T7" s="153">
        <v>6205</v>
      </c>
      <c r="U7" s="153">
        <v>417</v>
      </c>
    </row>
    <row r="8" spans="1:21" ht="30">
      <c r="A8" s="213" t="s">
        <v>120</v>
      </c>
      <c r="B8" s="171">
        <v>563</v>
      </c>
      <c r="C8" s="171">
        <v>6125</v>
      </c>
      <c r="D8" s="171">
        <v>441</v>
      </c>
      <c r="R8" s="170" t="s">
        <v>102</v>
      </c>
      <c r="S8" s="171">
        <v>615</v>
      </c>
      <c r="T8" s="171">
        <v>6435</v>
      </c>
      <c r="U8" s="171">
        <v>417</v>
      </c>
    </row>
    <row r="9" spans="1:21" ht="34.5" customHeight="1">
      <c r="A9" s="178" t="s">
        <v>116</v>
      </c>
      <c r="B9" s="178">
        <v>528</v>
      </c>
      <c r="C9" s="178">
        <v>5700</v>
      </c>
      <c r="D9" s="178">
        <v>416</v>
      </c>
      <c r="R9" s="178" t="s">
        <v>108</v>
      </c>
      <c r="S9" s="178">
        <v>609</v>
      </c>
      <c r="T9" s="178">
        <v>6435</v>
      </c>
      <c r="U9" s="178">
        <v>441</v>
      </c>
    </row>
    <row r="10" spans="1:21" ht="45">
      <c r="A10" s="177" t="s">
        <v>110</v>
      </c>
      <c r="B10">
        <f>(B9-B5)/B5</f>
        <v>0.6</v>
      </c>
      <c r="C10">
        <f t="shared" ref="C10:D10" si="0">(C9-C5)/C5</f>
        <v>0.65505226480836232</v>
      </c>
      <c r="D10">
        <f t="shared" si="0"/>
        <v>3.0784313725490198</v>
      </c>
      <c r="R10" s="177" t="s">
        <v>110</v>
      </c>
      <c r="S10">
        <f>(S9-S5)/S5</f>
        <v>0.84545454545454546</v>
      </c>
      <c r="T10">
        <f t="shared" ref="T10:U10" si="1">(T9-T5)/T5</f>
        <v>0.86846689895470386</v>
      </c>
      <c r="U10">
        <f t="shared" si="1"/>
        <v>3.3235294117647061</v>
      </c>
    </row>
    <row r="11" spans="1:21">
      <c r="C11">
        <f>(C8-C5)/C5</f>
        <v>0.77845528455284552</v>
      </c>
      <c r="T11">
        <f>(T8-T5)/T5</f>
        <v>0.86846689895470386</v>
      </c>
    </row>
    <row r="22" spans="1:10" ht="15" thickBot="1"/>
    <row r="23" spans="1:10" ht="15">
      <c r="A23" s="117" t="s">
        <v>1</v>
      </c>
      <c r="B23" s="117" t="s">
        <v>81</v>
      </c>
      <c r="C23" s="117" t="s">
        <v>68</v>
      </c>
      <c r="D23" s="117" t="s">
        <v>69</v>
      </c>
      <c r="E23" s="117" t="s">
        <v>118</v>
      </c>
      <c r="F23" s="117" t="s">
        <v>71</v>
      </c>
      <c r="G23" s="172" t="s">
        <v>115</v>
      </c>
      <c r="H23" s="172" t="s">
        <v>116</v>
      </c>
      <c r="I23" s="117" t="s">
        <v>107</v>
      </c>
      <c r="J23" s="179" t="s">
        <v>2</v>
      </c>
    </row>
    <row r="24" spans="1:10" ht="15">
      <c r="A24" s="158" t="s">
        <v>114</v>
      </c>
      <c r="B24" s="159">
        <v>330</v>
      </c>
      <c r="C24" s="159">
        <v>330</v>
      </c>
      <c r="D24" s="160">
        <v>445</v>
      </c>
      <c r="E24" s="160">
        <v>575</v>
      </c>
      <c r="F24" s="161"/>
      <c r="G24" s="176">
        <v>563</v>
      </c>
      <c r="H24" s="176">
        <v>528</v>
      </c>
      <c r="I24" s="168">
        <f t="shared" ref="I24:I26" si="2">(G24-B24)/B24</f>
        <v>0.70606060606060606</v>
      </c>
      <c r="J24" s="161" t="s">
        <v>89</v>
      </c>
    </row>
    <row r="25" spans="1:10" ht="15">
      <c r="A25" s="158" t="s">
        <v>91</v>
      </c>
      <c r="B25" s="160">
        <v>3444</v>
      </c>
      <c r="C25" s="160">
        <v>3444</v>
      </c>
      <c r="D25" s="160">
        <v>4893</v>
      </c>
      <c r="E25" s="160">
        <v>6200</v>
      </c>
      <c r="F25" s="161"/>
      <c r="G25" s="176">
        <v>6125</v>
      </c>
      <c r="H25" s="176">
        <v>5700</v>
      </c>
      <c r="I25" s="168">
        <f t="shared" si="2"/>
        <v>0.77845528455284552</v>
      </c>
      <c r="J25" s="161" t="s">
        <v>93</v>
      </c>
    </row>
    <row r="26" spans="1:10" ht="15">
      <c r="A26" s="158" t="s">
        <v>119</v>
      </c>
      <c r="B26" s="160">
        <v>102</v>
      </c>
      <c r="C26" s="160">
        <v>102</v>
      </c>
      <c r="D26" s="160">
        <v>468</v>
      </c>
      <c r="E26" s="160">
        <v>460</v>
      </c>
      <c r="F26" s="161"/>
      <c r="G26" s="176">
        <v>441</v>
      </c>
      <c r="H26" s="176">
        <v>416</v>
      </c>
      <c r="I26" s="168">
        <f t="shared" si="2"/>
        <v>3.3235294117647061</v>
      </c>
      <c r="J26" s="161" t="s">
        <v>94</v>
      </c>
    </row>
  </sheetData>
  <mergeCells count="6">
    <mergeCell ref="U1:U2"/>
    <mergeCell ref="A1:A2"/>
    <mergeCell ref="C1:C2"/>
    <mergeCell ref="D1:D2"/>
    <mergeCell ref="R1:R2"/>
    <mergeCell ref="T1:T2"/>
  </mergeCells>
  <pageMargins left="0.7" right="0.7" top="0.75" bottom="0.75" header="0.3" footer="0.3"/>
  <pageSetup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F23" sqref="F23"/>
    </sheetView>
  </sheetViews>
  <sheetFormatPr baseColWidth="10" defaultColWidth="8.83203125" defaultRowHeight="14" x14ac:dyDescent="0"/>
  <cols>
    <col min="2" max="2" width="25.6640625" customWidth="1"/>
    <col min="6" max="6" width="14.33203125" customWidth="1"/>
    <col min="7" max="7" width="17.6640625" customWidth="1"/>
    <col min="8" max="8" width="17.1640625" customWidth="1"/>
  </cols>
  <sheetData>
    <row r="1" spans="1:10" ht="15">
      <c r="A1" s="116" t="s">
        <v>0</v>
      </c>
      <c r="B1" s="117" t="s">
        <v>1</v>
      </c>
      <c r="C1" s="117" t="s">
        <v>81</v>
      </c>
      <c r="D1" s="117" t="s">
        <v>68</v>
      </c>
      <c r="E1" s="117" t="s">
        <v>69</v>
      </c>
      <c r="F1" s="117" t="s">
        <v>118</v>
      </c>
      <c r="G1" s="172" t="s">
        <v>121</v>
      </c>
      <c r="H1" s="172" t="s">
        <v>122</v>
      </c>
      <c r="I1" s="179" t="s">
        <v>2</v>
      </c>
      <c r="J1" s="179" t="s">
        <v>2</v>
      </c>
    </row>
    <row r="2" spans="1:10" ht="15">
      <c r="A2" s="92">
        <v>1</v>
      </c>
      <c r="B2" s="97" t="s">
        <v>6</v>
      </c>
      <c r="C2" s="162">
        <v>350</v>
      </c>
      <c r="D2" s="162">
        <v>350</v>
      </c>
      <c r="E2" s="144">
        <v>406</v>
      </c>
      <c r="F2" s="146">
        <v>440</v>
      </c>
      <c r="G2" s="173">
        <v>450</v>
      </c>
      <c r="H2" s="173">
        <v>420</v>
      </c>
      <c r="I2" s="95" t="s">
        <v>7</v>
      </c>
      <c r="J2" s="95" t="s">
        <v>7</v>
      </c>
    </row>
    <row r="30" spans="2:12" ht="15" thickBot="1"/>
    <row r="31" spans="2:12" ht="15">
      <c r="B31" s="116" t="s">
        <v>0</v>
      </c>
      <c r="C31" s="117" t="s">
        <v>1</v>
      </c>
      <c r="D31" s="117" t="s">
        <v>81</v>
      </c>
      <c r="E31" s="117" t="s">
        <v>68</v>
      </c>
      <c r="F31" s="117" t="s">
        <v>69</v>
      </c>
      <c r="G31" s="117" t="s">
        <v>118</v>
      </c>
      <c r="H31" s="117" t="s">
        <v>71</v>
      </c>
      <c r="I31" s="172" t="s">
        <v>115</v>
      </c>
      <c r="J31" s="172" t="s">
        <v>116</v>
      </c>
      <c r="K31" s="117" t="s">
        <v>107</v>
      </c>
      <c r="L31" s="179" t="s">
        <v>2</v>
      </c>
    </row>
    <row r="32" spans="2:12" ht="15">
      <c r="B32" s="210" t="s">
        <v>113</v>
      </c>
      <c r="C32" s="97" t="s">
        <v>6</v>
      </c>
      <c r="D32" s="162">
        <v>350</v>
      </c>
      <c r="E32" s="162">
        <v>350</v>
      </c>
      <c r="F32" s="144">
        <v>406</v>
      </c>
      <c r="G32" s="146">
        <v>440</v>
      </c>
      <c r="H32" s="146"/>
      <c r="I32" s="173">
        <v>450</v>
      </c>
      <c r="J32" s="173">
        <v>420</v>
      </c>
      <c r="K32" s="168">
        <f>(G32-D32)/D32</f>
        <v>0.25714285714285712</v>
      </c>
      <c r="L32" s="95" t="s">
        <v>7</v>
      </c>
    </row>
    <row r="33" spans="2:12" ht="15">
      <c r="B33" s="211"/>
      <c r="C33" s="163" t="s">
        <v>98</v>
      </c>
      <c r="D33" s="164">
        <v>150</v>
      </c>
      <c r="E33" s="164">
        <v>150</v>
      </c>
      <c r="F33" s="165">
        <v>209</v>
      </c>
      <c r="G33" s="166">
        <v>209</v>
      </c>
      <c r="H33" s="166">
        <v>280</v>
      </c>
      <c r="I33" s="173">
        <v>238</v>
      </c>
      <c r="J33" s="173">
        <v>295</v>
      </c>
      <c r="K33" s="168">
        <f>(I33-D33)/D33</f>
        <v>0.58666666666666667</v>
      </c>
      <c r="L33" s="167" t="s">
        <v>8</v>
      </c>
    </row>
    <row r="34" spans="2:12" ht="15">
      <c r="B34" s="211"/>
      <c r="C34" s="163" t="s">
        <v>117</v>
      </c>
      <c r="D34" s="182">
        <v>1</v>
      </c>
      <c r="E34" s="182">
        <v>1</v>
      </c>
      <c r="F34" s="183">
        <v>1.65</v>
      </c>
      <c r="G34" s="184">
        <v>1.65</v>
      </c>
      <c r="H34" s="184">
        <v>1.5</v>
      </c>
      <c r="I34" s="185">
        <v>1.5</v>
      </c>
      <c r="J34" s="185">
        <v>1.3</v>
      </c>
      <c r="K34" s="186"/>
      <c r="L34" s="167"/>
    </row>
    <row r="35" spans="2:12" ht="15">
      <c r="B35" s="211"/>
      <c r="C35" s="163" t="s">
        <v>99</v>
      </c>
      <c r="D35" s="164">
        <v>21</v>
      </c>
      <c r="E35" s="164">
        <v>21</v>
      </c>
      <c r="F35" s="165">
        <v>36</v>
      </c>
      <c r="G35" s="166">
        <v>37</v>
      </c>
      <c r="H35" s="166">
        <v>40</v>
      </c>
      <c r="I35" s="173">
        <v>40</v>
      </c>
      <c r="J35" s="173">
        <v>40</v>
      </c>
      <c r="K35" s="168">
        <f>(I35-D35)/D35</f>
        <v>0.90476190476190477</v>
      </c>
      <c r="L35" s="167" t="s">
        <v>9</v>
      </c>
    </row>
    <row r="36" spans="2:12" ht="15">
      <c r="B36" s="211"/>
      <c r="C36" s="100" t="s">
        <v>96</v>
      </c>
      <c r="D36" s="143">
        <v>20</v>
      </c>
      <c r="E36" s="143">
        <v>20</v>
      </c>
      <c r="F36" s="144">
        <v>60</v>
      </c>
      <c r="G36" s="147">
        <v>100</v>
      </c>
      <c r="H36" s="147">
        <v>100</v>
      </c>
      <c r="I36" s="174">
        <v>100</v>
      </c>
      <c r="J36" s="174">
        <v>100</v>
      </c>
      <c r="K36" s="168">
        <f>(I36-D36)/D36</f>
        <v>4</v>
      </c>
      <c r="L36" s="92" t="s">
        <v>11</v>
      </c>
    </row>
    <row r="37" spans="2:12" ht="15">
      <c r="B37" s="211"/>
      <c r="C37" s="100" t="s">
        <v>97</v>
      </c>
      <c r="D37" s="143">
        <v>10</v>
      </c>
      <c r="E37" s="143">
        <v>10</v>
      </c>
      <c r="F37" s="144">
        <v>30</v>
      </c>
      <c r="G37" s="147">
        <v>100</v>
      </c>
      <c r="H37" s="147">
        <v>100</v>
      </c>
      <c r="I37" s="174">
        <v>100</v>
      </c>
      <c r="J37" s="174">
        <v>100</v>
      </c>
      <c r="K37" s="168">
        <f>(I37-D37)/D37</f>
        <v>9</v>
      </c>
      <c r="L37" s="92" t="s">
        <v>11</v>
      </c>
    </row>
    <row r="38" spans="2:12" ht="15">
      <c r="B38" s="212"/>
      <c r="C38" s="97" t="s">
        <v>95</v>
      </c>
      <c r="D38" s="143">
        <v>50</v>
      </c>
      <c r="E38" s="143">
        <v>8.6999999999999993</v>
      </c>
      <c r="F38" s="143">
        <v>9</v>
      </c>
      <c r="G38" s="143">
        <v>9</v>
      </c>
      <c r="H38" s="143"/>
      <c r="I38" s="175">
        <v>9</v>
      </c>
      <c r="J38" s="175"/>
      <c r="K38" s="168">
        <f>(I38-D38)/D38</f>
        <v>-0.82</v>
      </c>
      <c r="L38" s="88" t="s">
        <v>88</v>
      </c>
    </row>
  </sheetData>
  <mergeCells count="1">
    <mergeCell ref="B32:B38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B1" workbookViewId="0">
      <selection activeCell="B3" sqref="B3"/>
    </sheetView>
  </sheetViews>
  <sheetFormatPr baseColWidth="10" defaultColWidth="8.83203125" defaultRowHeight="14" x14ac:dyDescent="0"/>
  <cols>
    <col min="2" max="2" width="54.83203125" customWidth="1"/>
    <col min="8" max="8" width="12.1640625" customWidth="1"/>
    <col min="9" max="9" width="8.83203125" customWidth="1"/>
    <col min="11" max="11" width="14.5" customWidth="1"/>
    <col min="14" max="14" width="27.33203125" customWidth="1"/>
  </cols>
  <sheetData>
    <row r="1" spans="1:23" ht="15">
      <c r="A1" s="116" t="s">
        <v>0</v>
      </c>
      <c r="B1" s="117" t="s">
        <v>1</v>
      </c>
      <c r="C1" s="117" t="s">
        <v>81</v>
      </c>
      <c r="D1" s="117" t="s">
        <v>68</v>
      </c>
      <c r="E1" s="117" t="s">
        <v>69</v>
      </c>
      <c r="F1" s="117" t="s">
        <v>70</v>
      </c>
      <c r="G1" s="117" t="s">
        <v>71</v>
      </c>
      <c r="H1" s="172" t="s">
        <v>121</v>
      </c>
      <c r="I1" s="172" t="s">
        <v>122</v>
      </c>
      <c r="J1" s="117" t="s">
        <v>107</v>
      </c>
      <c r="K1" s="169" t="s">
        <v>2</v>
      </c>
      <c r="M1" s="116" t="s">
        <v>0</v>
      </c>
      <c r="N1" s="117" t="s">
        <v>1</v>
      </c>
      <c r="O1" s="117" t="s">
        <v>81</v>
      </c>
      <c r="P1" s="117" t="s">
        <v>68</v>
      </c>
      <c r="Q1" s="117" t="s">
        <v>69</v>
      </c>
      <c r="R1" s="117" t="s">
        <v>118</v>
      </c>
      <c r="S1" s="117" t="s">
        <v>71</v>
      </c>
      <c r="T1" s="172" t="s">
        <v>115</v>
      </c>
      <c r="U1" s="172" t="s">
        <v>116</v>
      </c>
      <c r="V1" s="117" t="s">
        <v>107</v>
      </c>
      <c r="W1" s="179" t="s">
        <v>2</v>
      </c>
    </row>
    <row r="2" spans="1:23" ht="15">
      <c r="A2" s="92">
        <v>1</v>
      </c>
      <c r="B2" s="97" t="s">
        <v>6</v>
      </c>
      <c r="C2" s="162">
        <v>350</v>
      </c>
      <c r="D2" s="162">
        <v>350</v>
      </c>
      <c r="E2" s="144">
        <v>406</v>
      </c>
      <c r="F2" s="146">
        <v>440</v>
      </c>
      <c r="G2" s="146"/>
      <c r="H2" s="173">
        <v>450</v>
      </c>
      <c r="I2" s="173">
        <v>420</v>
      </c>
      <c r="J2" s="168">
        <f>(I2-C2)/C2</f>
        <v>0.2</v>
      </c>
      <c r="K2" s="95" t="s">
        <v>7</v>
      </c>
      <c r="M2" s="210" t="s">
        <v>113</v>
      </c>
      <c r="N2" s="97" t="s">
        <v>6</v>
      </c>
      <c r="O2" s="162">
        <v>350</v>
      </c>
      <c r="P2" s="162">
        <v>350</v>
      </c>
      <c r="Q2" s="144">
        <v>406</v>
      </c>
      <c r="R2" s="146">
        <v>440</v>
      </c>
      <c r="S2" s="146"/>
      <c r="T2" s="173">
        <v>450</v>
      </c>
      <c r="U2" s="173">
        <v>420</v>
      </c>
      <c r="V2" s="168">
        <f>(R2-O2)/O2</f>
        <v>0.25714285714285712</v>
      </c>
      <c r="W2" s="95" t="s">
        <v>7</v>
      </c>
    </row>
    <row r="3" spans="1:23" ht="15">
      <c r="A3" s="92">
        <v>2</v>
      </c>
      <c r="B3" s="163" t="s">
        <v>123</v>
      </c>
      <c r="C3" s="164">
        <v>150</v>
      </c>
      <c r="D3" s="164">
        <v>150</v>
      </c>
      <c r="E3" s="165">
        <v>209</v>
      </c>
      <c r="F3" s="166">
        <v>209</v>
      </c>
      <c r="G3" s="214">
        <v>238</v>
      </c>
      <c r="H3" s="173">
        <v>238</v>
      </c>
      <c r="I3" s="173">
        <v>295</v>
      </c>
      <c r="J3" s="168">
        <f>(H3-C3)/C3</f>
        <v>0.58666666666666667</v>
      </c>
      <c r="K3" s="167" t="s">
        <v>8</v>
      </c>
      <c r="M3" s="211"/>
      <c r="N3" s="163" t="s">
        <v>98</v>
      </c>
      <c r="O3" s="164">
        <v>150</v>
      </c>
      <c r="P3" s="164">
        <v>150</v>
      </c>
      <c r="Q3" s="165">
        <v>209</v>
      </c>
      <c r="R3" s="166">
        <v>209</v>
      </c>
      <c r="S3" s="166">
        <v>238</v>
      </c>
      <c r="T3" s="173">
        <v>238</v>
      </c>
      <c r="U3" s="173">
        <v>295</v>
      </c>
      <c r="V3" s="168">
        <f>(T3-O3)/O3</f>
        <v>0.58666666666666667</v>
      </c>
      <c r="W3" s="167" t="s">
        <v>8</v>
      </c>
    </row>
    <row r="4" spans="1:23" ht="15">
      <c r="A4" s="92">
        <v>3</v>
      </c>
      <c r="B4" s="163" t="s">
        <v>117</v>
      </c>
      <c r="C4" s="182">
        <v>1</v>
      </c>
      <c r="D4" s="182">
        <v>1</v>
      </c>
      <c r="E4" s="183">
        <v>1.65</v>
      </c>
      <c r="F4" s="184">
        <v>1.65</v>
      </c>
      <c r="G4" s="184">
        <v>1.5</v>
      </c>
      <c r="H4" s="185">
        <v>1.5</v>
      </c>
      <c r="I4" s="185">
        <v>1.3</v>
      </c>
      <c r="J4" s="168">
        <f t="shared" ref="J4" si="0">(H4-C4)/C4</f>
        <v>0.5</v>
      </c>
      <c r="K4" s="167" t="s">
        <v>9</v>
      </c>
      <c r="M4" s="211"/>
      <c r="N4" s="163" t="s">
        <v>117</v>
      </c>
      <c r="O4" s="182">
        <v>1</v>
      </c>
      <c r="P4" s="182">
        <v>1</v>
      </c>
      <c r="Q4" s="183">
        <v>1.65</v>
      </c>
      <c r="R4" s="184">
        <v>1.65</v>
      </c>
      <c r="S4" s="184">
        <v>1.5</v>
      </c>
      <c r="T4" s="185">
        <v>1.5</v>
      </c>
      <c r="U4" s="185">
        <v>1.3</v>
      </c>
      <c r="V4" s="186"/>
      <c r="W4" s="167"/>
    </row>
    <row r="5" spans="1:23" ht="15">
      <c r="M5" s="211"/>
      <c r="N5" s="163" t="s">
        <v>99</v>
      </c>
      <c r="O5" s="164">
        <v>21</v>
      </c>
      <c r="P5" s="164">
        <v>21</v>
      </c>
      <c r="Q5" s="165">
        <v>36</v>
      </c>
      <c r="R5" s="166">
        <v>37</v>
      </c>
      <c r="S5" s="166">
        <v>40</v>
      </c>
      <c r="T5" s="173">
        <v>40</v>
      </c>
      <c r="U5" s="173">
        <v>40</v>
      </c>
      <c r="V5" s="168">
        <f t="shared" ref="V5:V8" si="1">(T5-O5)/O5</f>
        <v>0.90476190476190477</v>
      </c>
      <c r="W5" s="167" t="s">
        <v>9</v>
      </c>
    </row>
    <row r="6" spans="1:23" ht="15">
      <c r="B6" s="163" t="s">
        <v>99</v>
      </c>
      <c r="C6" s="164">
        <v>21</v>
      </c>
      <c r="D6" s="164">
        <v>21</v>
      </c>
      <c r="E6" s="165">
        <v>36</v>
      </c>
      <c r="F6" s="166">
        <v>37</v>
      </c>
      <c r="G6" s="166">
        <v>40</v>
      </c>
      <c r="H6" s="173">
        <v>40</v>
      </c>
      <c r="I6" s="173">
        <v>40</v>
      </c>
      <c r="J6" s="168">
        <f t="shared" ref="J6" si="2">(H6-C6)/C6</f>
        <v>0.90476190476190477</v>
      </c>
      <c r="K6" s="167" t="s">
        <v>9</v>
      </c>
      <c r="M6" s="211"/>
      <c r="N6" s="100" t="s">
        <v>96</v>
      </c>
      <c r="O6" s="143">
        <v>20</v>
      </c>
      <c r="P6" s="143">
        <v>20</v>
      </c>
      <c r="Q6" s="144">
        <v>60</v>
      </c>
      <c r="R6" s="147">
        <v>100</v>
      </c>
      <c r="S6" s="147">
        <v>100</v>
      </c>
      <c r="T6" s="174">
        <v>100</v>
      </c>
      <c r="U6" s="174">
        <v>100</v>
      </c>
      <c r="V6" s="168">
        <f t="shared" si="1"/>
        <v>4</v>
      </c>
      <c r="W6" s="92" t="s">
        <v>11</v>
      </c>
    </row>
    <row r="7" spans="1:23" ht="15">
      <c r="M7" s="211"/>
      <c r="N7" s="100" t="s">
        <v>97</v>
      </c>
      <c r="O7" s="143">
        <v>10</v>
      </c>
      <c r="P7" s="143">
        <v>10</v>
      </c>
      <c r="Q7" s="144">
        <v>30</v>
      </c>
      <c r="R7" s="147">
        <v>100</v>
      </c>
      <c r="S7" s="147">
        <v>100</v>
      </c>
      <c r="T7" s="174">
        <v>100</v>
      </c>
      <c r="U7" s="174">
        <v>100</v>
      </c>
      <c r="V7" s="168">
        <f t="shared" si="1"/>
        <v>9</v>
      </c>
      <c r="W7" s="92" t="s">
        <v>11</v>
      </c>
    </row>
    <row r="8" spans="1:23" ht="15">
      <c r="M8" s="212"/>
      <c r="N8" s="97" t="s">
        <v>95</v>
      </c>
      <c r="O8" s="143">
        <v>50</v>
      </c>
      <c r="P8" s="143">
        <v>8.6999999999999993</v>
      </c>
      <c r="Q8" s="143">
        <v>9</v>
      </c>
      <c r="R8" s="143">
        <v>9</v>
      </c>
      <c r="S8" s="143"/>
      <c r="T8" s="175">
        <v>9</v>
      </c>
      <c r="U8" s="175"/>
      <c r="V8" s="168">
        <f t="shared" si="1"/>
        <v>-0.82</v>
      </c>
      <c r="W8" s="88" t="s">
        <v>88</v>
      </c>
    </row>
  </sheetData>
  <mergeCells count="1">
    <mergeCell ref="M2:M8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L37" sqref="L37"/>
    </sheetView>
  </sheetViews>
  <sheetFormatPr baseColWidth="10" defaultColWidth="8.83203125" defaultRowHeight="14" x14ac:dyDescent="0"/>
  <cols>
    <col min="2" max="2" width="22" customWidth="1"/>
  </cols>
  <sheetData>
    <row r="1" spans="1:11" ht="15">
      <c r="A1" s="116" t="s">
        <v>0</v>
      </c>
      <c r="B1" s="117" t="s">
        <v>1</v>
      </c>
      <c r="C1" s="117" t="s">
        <v>81</v>
      </c>
      <c r="D1" s="117" t="s">
        <v>68</v>
      </c>
      <c r="E1" s="117" t="s">
        <v>69</v>
      </c>
      <c r="F1" s="117" t="s">
        <v>70</v>
      </c>
      <c r="G1" s="117" t="s">
        <v>71</v>
      </c>
      <c r="H1" s="172" t="s">
        <v>109</v>
      </c>
      <c r="I1" s="172" t="s">
        <v>111</v>
      </c>
      <c r="J1" s="117" t="s">
        <v>107</v>
      </c>
      <c r="K1" s="169" t="s">
        <v>2</v>
      </c>
    </row>
    <row r="2" spans="1:11" ht="15">
      <c r="A2" s="92">
        <v>1</v>
      </c>
      <c r="B2" s="97" t="s">
        <v>6</v>
      </c>
      <c r="C2" s="162">
        <v>350</v>
      </c>
      <c r="D2" s="162">
        <v>350</v>
      </c>
      <c r="E2" s="144">
        <v>406</v>
      </c>
      <c r="F2" s="146">
        <v>440</v>
      </c>
      <c r="G2" s="146"/>
      <c r="H2" s="173">
        <v>460</v>
      </c>
      <c r="I2" s="173"/>
      <c r="J2" s="168">
        <f>(F2-C2)/C2</f>
        <v>0.25714285714285712</v>
      </c>
      <c r="K2" s="95" t="s">
        <v>7</v>
      </c>
    </row>
    <row r="3" spans="1:11" ht="15">
      <c r="A3" s="92">
        <v>2</v>
      </c>
      <c r="B3" s="163" t="s">
        <v>98</v>
      </c>
      <c r="C3" s="164">
        <v>150</v>
      </c>
      <c r="D3" s="164">
        <v>150</v>
      </c>
      <c r="E3" s="165">
        <v>209</v>
      </c>
      <c r="F3" s="166">
        <v>209</v>
      </c>
      <c r="G3" s="166">
        <v>280</v>
      </c>
      <c r="H3" s="173">
        <v>280</v>
      </c>
      <c r="I3" s="173"/>
      <c r="J3" s="168">
        <f>(H3-C3)/C3</f>
        <v>0.8666666666666667</v>
      </c>
      <c r="K3" s="167" t="s">
        <v>8</v>
      </c>
    </row>
    <row r="4" spans="1:11" ht="15">
      <c r="A4" s="92">
        <v>3</v>
      </c>
      <c r="B4" s="163" t="s">
        <v>99</v>
      </c>
      <c r="C4" s="164">
        <v>21</v>
      </c>
      <c r="D4" s="164">
        <v>21</v>
      </c>
      <c r="E4" s="165">
        <v>36</v>
      </c>
      <c r="F4" s="166">
        <v>37</v>
      </c>
      <c r="G4" s="166">
        <v>50</v>
      </c>
      <c r="H4" s="173">
        <v>50</v>
      </c>
      <c r="I4" s="173"/>
      <c r="J4" s="168">
        <f t="shared" ref="J4:J9" si="0">(H4-C4)/C4</f>
        <v>1.3809523809523809</v>
      </c>
      <c r="K4" s="167" t="s">
        <v>9</v>
      </c>
    </row>
    <row r="5" spans="1:11" ht="15">
      <c r="A5" s="92">
        <v>4</v>
      </c>
      <c r="B5" s="100" t="s">
        <v>96</v>
      </c>
      <c r="C5" s="143">
        <v>20</v>
      </c>
      <c r="D5" s="143">
        <v>20</v>
      </c>
      <c r="E5" s="144">
        <v>60</v>
      </c>
      <c r="F5" s="147">
        <v>100</v>
      </c>
      <c r="G5" s="147">
        <v>100</v>
      </c>
      <c r="H5" s="174">
        <v>100</v>
      </c>
      <c r="I5" s="174">
        <v>100</v>
      </c>
      <c r="J5" s="168">
        <f t="shared" si="0"/>
        <v>4</v>
      </c>
      <c r="K5" s="92" t="s">
        <v>11</v>
      </c>
    </row>
    <row r="6" spans="1:11" ht="15">
      <c r="A6" s="92">
        <v>5</v>
      </c>
      <c r="B6" s="100" t="s">
        <v>97</v>
      </c>
      <c r="C6" s="143">
        <v>10</v>
      </c>
      <c r="D6" s="143">
        <v>10</v>
      </c>
      <c r="E6" s="144">
        <v>30</v>
      </c>
      <c r="F6" s="147">
        <v>100</v>
      </c>
      <c r="G6" s="147">
        <v>100</v>
      </c>
      <c r="H6" s="174">
        <v>100</v>
      </c>
      <c r="I6" s="174">
        <v>100</v>
      </c>
      <c r="J6" s="168">
        <f t="shared" si="0"/>
        <v>9</v>
      </c>
      <c r="K6" s="92" t="s">
        <v>11</v>
      </c>
    </row>
    <row r="7" spans="1:11" ht="15">
      <c r="A7" s="92">
        <v>6</v>
      </c>
      <c r="B7" s="158" t="s">
        <v>90</v>
      </c>
      <c r="C7" s="159">
        <v>330</v>
      </c>
      <c r="D7" s="159">
        <v>330</v>
      </c>
      <c r="E7" s="160">
        <v>445</v>
      </c>
      <c r="F7" s="160">
        <v>615</v>
      </c>
      <c r="G7" s="161"/>
      <c r="H7" s="176">
        <v>615</v>
      </c>
      <c r="I7" s="176"/>
      <c r="J7" s="168">
        <f t="shared" si="0"/>
        <v>0.86363636363636365</v>
      </c>
      <c r="K7" s="161" t="s">
        <v>89</v>
      </c>
    </row>
    <row r="8" spans="1:11" ht="15">
      <c r="A8" s="92">
        <v>7</v>
      </c>
      <c r="B8" s="158" t="s">
        <v>91</v>
      </c>
      <c r="C8" s="160">
        <v>3444</v>
      </c>
      <c r="D8" s="160">
        <v>3444</v>
      </c>
      <c r="E8" s="160">
        <v>4893</v>
      </c>
      <c r="F8" s="160">
        <v>6435</v>
      </c>
      <c r="G8" s="161"/>
      <c r="H8" s="176">
        <v>6435</v>
      </c>
      <c r="I8" s="176"/>
      <c r="J8" s="168">
        <f t="shared" si="0"/>
        <v>0.86846689895470386</v>
      </c>
      <c r="K8" s="161" t="s">
        <v>93</v>
      </c>
    </row>
    <row r="9" spans="1:11" ht="15">
      <c r="A9" s="92">
        <v>8</v>
      </c>
      <c r="B9" s="158" t="s">
        <v>92</v>
      </c>
      <c r="C9" s="160">
        <v>102</v>
      </c>
      <c r="D9" s="160">
        <v>102</v>
      </c>
      <c r="E9" s="160">
        <v>468</v>
      </c>
      <c r="F9" s="160"/>
      <c r="G9" s="161"/>
      <c r="H9" s="176">
        <v>441</v>
      </c>
      <c r="I9" s="176"/>
      <c r="J9" s="168">
        <f t="shared" si="0"/>
        <v>3.3235294117647061</v>
      </c>
      <c r="K9" s="161" t="s">
        <v>94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3"/>
  <sheetViews>
    <sheetView tabSelected="1" topLeftCell="A2" workbookViewId="0">
      <selection activeCell="B3" sqref="B3:H8"/>
    </sheetView>
  </sheetViews>
  <sheetFormatPr baseColWidth="10" defaultRowHeight="14" x14ac:dyDescent="0"/>
  <sheetData>
    <row r="2" spans="2:23" ht="15" thickBot="1"/>
    <row r="3" spans="2:23" ht="31">
      <c r="B3" s="215"/>
      <c r="C3" s="216" t="s">
        <v>27</v>
      </c>
      <c r="D3" s="216" t="s">
        <v>124</v>
      </c>
      <c r="E3" s="216" t="s">
        <v>125</v>
      </c>
      <c r="F3" s="216" t="s">
        <v>126</v>
      </c>
      <c r="G3" s="216" t="s">
        <v>127</v>
      </c>
      <c r="H3" s="217" t="s">
        <v>2</v>
      </c>
      <c r="M3" s="116" t="s">
        <v>0</v>
      </c>
      <c r="N3" s="117" t="s">
        <v>1</v>
      </c>
      <c r="O3" s="117" t="s">
        <v>81</v>
      </c>
      <c r="P3" s="117" t="s">
        <v>68</v>
      </c>
      <c r="Q3" s="117" t="s">
        <v>69</v>
      </c>
      <c r="R3" s="117" t="s">
        <v>118</v>
      </c>
      <c r="S3" s="117" t="s">
        <v>71</v>
      </c>
      <c r="T3" s="172" t="s">
        <v>115</v>
      </c>
      <c r="U3" s="172" t="s">
        <v>116</v>
      </c>
      <c r="V3" s="117" t="s">
        <v>107</v>
      </c>
      <c r="W3" s="179" t="s">
        <v>2</v>
      </c>
    </row>
    <row r="4" spans="2:23" ht="15">
      <c r="B4" s="218" t="s">
        <v>6</v>
      </c>
      <c r="C4" s="219">
        <v>350</v>
      </c>
      <c r="D4" s="219">
        <v>406</v>
      </c>
      <c r="E4" s="220">
        <v>440</v>
      </c>
      <c r="F4" s="220">
        <v>450</v>
      </c>
      <c r="G4" s="220">
        <v>420</v>
      </c>
      <c r="H4" s="219" t="s">
        <v>7</v>
      </c>
      <c r="M4" s="210" t="s">
        <v>113</v>
      </c>
      <c r="N4" s="97" t="s">
        <v>6</v>
      </c>
      <c r="O4" s="162">
        <v>350</v>
      </c>
      <c r="P4" s="162">
        <v>350</v>
      </c>
      <c r="Q4" s="144">
        <v>406</v>
      </c>
      <c r="R4" s="146">
        <v>440</v>
      </c>
      <c r="S4" s="146"/>
      <c r="T4" s="173">
        <v>450</v>
      </c>
      <c r="U4" s="173">
        <v>420</v>
      </c>
      <c r="V4" s="168">
        <f>(R4-O4)/O4</f>
        <v>0.25714285714285712</v>
      </c>
      <c r="W4" s="95" t="s">
        <v>7</v>
      </c>
    </row>
    <row r="5" spans="2:23" ht="60">
      <c r="B5" s="218" t="s">
        <v>23</v>
      </c>
      <c r="C5" s="219">
        <v>150</v>
      </c>
      <c r="D5" s="219">
        <v>209</v>
      </c>
      <c r="E5" s="220">
        <v>209</v>
      </c>
      <c r="F5" s="220">
        <v>238</v>
      </c>
      <c r="G5" s="220">
        <v>295</v>
      </c>
      <c r="H5" s="219" t="s">
        <v>8</v>
      </c>
      <c r="M5" s="211"/>
      <c r="N5" s="163" t="s">
        <v>98</v>
      </c>
      <c r="O5" s="164">
        <v>150</v>
      </c>
      <c r="P5" s="164">
        <v>150</v>
      </c>
      <c r="Q5" s="165">
        <v>209</v>
      </c>
      <c r="R5" s="166">
        <v>209</v>
      </c>
      <c r="S5" s="214">
        <v>238</v>
      </c>
      <c r="T5" s="173">
        <v>238</v>
      </c>
      <c r="U5" s="173">
        <v>295</v>
      </c>
      <c r="V5" s="168">
        <f>(T5-O5)/O5</f>
        <v>0.58666666666666667</v>
      </c>
      <c r="W5" s="167" t="s">
        <v>8</v>
      </c>
    </row>
    <row r="6" spans="2:23" ht="30">
      <c r="B6" s="218" t="s">
        <v>24</v>
      </c>
      <c r="C6" s="219">
        <v>21</v>
      </c>
      <c r="D6" s="219">
        <v>36</v>
      </c>
      <c r="E6" s="220">
        <v>37</v>
      </c>
      <c r="F6" s="220">
        <v>40</v>
      </c>
      <c r="G6" s="220">
        <v>40</v>
      </c>
      <c r="H6" s="219" t="s">
        <v>9</v>
      </c>
      <c r="M6" s="211"/>
      <c r="N6" s="163" t="s">
        <v>117</v>
      </c>
      <c r="O6" s="182">
        <v>1</v>
      </c>
      <c r="P6" s="182">
        <v>1</v>
      </c>
      <c r="Q6" s="183">
        <v>1.65</v>
      </c>
      <c r="R6" s="184">
        <v>1.65</v>
      </c>
      <c r="S6" s="184">
        <v>1.5</v>
      </c>
      <c r="T6" s="185">
        <v>1.5</v>
      </c>
      <c r="U6" s="185">
        <v>1.3</v>
      </c>
      <c r="V6" s="186"/>
      <c r="W6" s="167"/>
    </row>
    <row r="7" spans="2:23" ht="30">
      <c r="B7" s="218" t="s">
        <v>10</v>
      </c>
      <c r="C7" s="219">
        <v>20</v>
      </c>
      <c r="D7" s="219">
        <v>60</v>
      </c>
      <c r="E7" s="220">
        <v>100</v>
      </c>
      <c r="F7" s="220">
        <v>100</v>
      </c>
      <c r="G7" s="220">
        <v>100</v>
      </c>
      <c r="H7" s="219" t="s">
        <v>11</v>
      </c>
      <c r="M7" s="211"/>
      <c r="N7" s="163" t="s">
        <v>99</v>
      </c>
      <c r="O7" s="164">
        <v>21</v>
      </c>
      <c r="P7" s="164">
        <v>21</v>
      </c>
      <c r="Q7" s="165">
        <v>36</v>
      </c>
      <c r="R7" s="166">
        <v>37</v>
      </c>
      <c r="S7" s="166">
        <v>40</v>
      </c>
      <c r="T7" s="173">
        <v>40</v>
      </c>
      <c r="U7" s="173">
        <v>40</v>
      </c>
      <c r="V7" s="168">
        <f t="shared" ref="V7:V13" si="0">(T7-O7)/O7</f>
        <v>0.90476190476190477</v>
      </c>
      <c r="W7" s="167" t="s">
        <v>9</v>
      </c>
    </row>
    <row r="8" spans="2:23" ht="30">
      <c r="B8" s="218" t="s">
        <v>12</v>
      </c>
      <c r="C8" s="219">
        <v>10</v>
      </c>
      <c r="D8" s="219">
        <v>30</v>
      </c>
      <c r="E8" s="220">
        <v>100</v>
      </c>
      <c r="F8" s="220">
        <v>100</v>
      </c>
      <c r="G8" s="220">
        <v>100</v>
      </c>
      <c r="H8" s="219" t="s">
        <v>11</v>
      </c>
      <c r="M8" s="211"/>
      <c r="N8" s="100" t="s">
        <v>96</v>
      </c>
      <c r="O8" s="143">
        <v>20</v>
      </c>
      <c r="P8" s="143">
        <v>20</v>
      </c>
      <c r="Q8" s="144">
        <v>60</v>
      </c>
      <c r="R8" s="147">
        <v>100</v>
      </c>
      <c r="S8" s="147">
        <v>100</v>
      </c>
      <c r="T8" s="174">
        <v>100</v>
      </c>
      <c r="U8" s="174">
        <v>100</v>
      </c>
      <c r="V8" s="168">
        <f t="shared" si="0"/>
        <v>4</v>
      </c>
      <c r="W8" s="92" t="s">
        <v>11</v>
      </c>
    </row>
    <row r="9" spans="2:23" ht="15">
      <c r="M9" s="211"/>
      <c r="N9" s="100" t="s">
        <v>97</v>
      </c>
      <c r="O9" s="143">
        <v>10</v>
      </c>
      <c r="P9" s="143">
        <v>10</v>
      </c>
      <c r="Q9" s="144">
        <v>30</v>
      </c>
      <c r="R9" s="147">
        <v>100</v>
      </c>
      <c r="S9" s="147">
        <v>100</v>
      </c>
      <c r="T9" s="174">
        <v>100</v>
      </c>
      <c r="U9" s="174">
        <v>100</v>
      </c>
      <c r="V9" s="168">
        <f t="shared" si="0"/>
        <v>9</v>
      </c>
      <c r="W9" s="92" t="s">
        <v>11</v>
      </c>
    </row>
    <row r="10" spans="2:23" ht="15">
      <c r="M10" s="212"/>
      <c r="N10" s="97" t="s">
        <v>95</v>
      </c>
      <c r="O10" s="143">
        <v>50</v>
      </c>
      <c r="P10" s="143">
        <v>8.6999999999999993</v>
      </c>
      <c r="Q10" s="143">
        <v>9</v>
      </c>
      <c r="R10" s="143">
        <v>9</v>
      </c>
      <c r="S10" s="143"/>
      <c r="T10" s="175">
        <v>9</v>
      </c>
      <c r="U10" s="175"/>
      <c r="V10" s="168">
        <f t="shared" si="0"/>
        <v>-0.82</v>
      </c>
      <c r="W10" s="88" t="s">
        <v>88</v>
      </c>
    </row>
    <row r="11" spans="2:23" ht="15">
      <c r="M11" s="210" t="s">
        <v>112</v>
      </c>
      <c r="N11" s="158" t="s">
        <v>114</v>
      </c>
      <c r="O11" s="159">
        <v>330</v>
      </c>
      <c r="P11" s="159">
        <v>330</v>
      </c>
      <c r="Q11" s="160">
        <v>445</v>
      </c>
      <c r="R11" s="160">
        <v>575</v>
      </c>
      <c r="S11" s="161"/>
      <c r="T11" s="176">
        <v>563</v>
      </c>
      <c r="U11" s="176">
        <v>528</v>
      </c>
      <c r="V11" s="168">
        <f t="shared" si="0"/>
        <v>0.70606060606060606</v>
      </c>
      <c r="W11" s="161" t="s">
        <v>89</v>
      </c>
    </row>
    <row r="12" spans="2:23" ht="15">
      <c r="M12" s="211"/>
      <c r="N12" s="158" t="s">
        <v>91</v>
      </c>
      <c r="O12" s="160">
        <v>3444</v>
      </c>
      <c r="P12" s="160">
        <v>3444</v>
      </c>
      <c r="Q12" s="160">
        <v>4893</v>
      </c>
      <c r="R12" s="160">
        <v>6200</v>
      </c>
      <c r="S12" s="161"/>
      <c r="T12" s="176">
        <v>6125</v>
      </c>
      <c r="U12" s="176">
        <v>5700</v>
      </c>
      <c r="V12" s="168">
        <f t="shared" si="0"/>
        <v>0.77845528455284552</v>
      </c>
      <c r="W12" s="161" t="s">
        <v>93</v>
      </c>
    </row>
    <row r="13" spans="2:23" ht="15">
      <c r="M13" s="212"/>
      <c r="N13" s="158" t="s">
        <v>119</v>
      </c>
      <c r="O13" s="160">
        <v>102</v>
      </c>
      <c r="P13" s="160">
        <v>102</v>
      </c>
      <c r="Q13" s="160">
        <v>468</v>
      </c>
      <c r="R13" s="160">
        <v>460</v>
      </c>
      <c r="S13" s="161"/>
      <c r="T13" s="176">
        <v>441</v>
      </c>
      <c r="U13" s="176">
        <v>416</v>
      </c>
      <c r="V13" s="168">
        <f t="shared" si="0"/>
        <v>3.3235294117647061</v>
      </c>
      <c r="W13" s="161" t="s">
        <v>94</v>
      </c>
    </row>
  </sheetData>
  <mergeCells count="2">
    <mergeCell ref="M4:M10"/>
    <mergeCell ref="M11:M13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1"/>
  <sheetViews>
    <sheetView topLeftCell="B1" zoomScale="70" zoomScaleNormal="70" zoomScalePageLayoutView="70" workbookViewId="0">
      <selection activeCell="L30" sqref="L30"/>
    </sheetView>
  </sheetViews>
  <sheetFormatPr baseColWidth="10" defaultColWidth="8.83203125" defaultRowHeight="14" x14ac:dyDescent="0"/>
  <cols>
    <col min="1" max="1" width="9.5" bestFit="1" customWidth="1"/>
    <col min="2" max="2" width="5.33203125" bestFit="1" customWidth="1"/>
    <col min="3" max="3" width="28.1640625" bestFit="1" customWidth="1"/>
    <col min="4" max="12" width="12.6640625" style="2" customWidth="1"/>
    <col min="20" max="20" width="17.5" customWidth="1"/>
  </cols>
  <sheetData>
    <row r="1" spans="2:29" ht="46.5" customHeight="1">
      <c r="B1" s="3"/>
      <c r="C1" s="22">
        <v>41177</v>
      </c>
      <c r="D1" s="195" t="s">
        <v>16</v>
      </c>
      <c r="E1" s="195"/>
      <c r="F1" s="196"/>
      <c r="G1" s="196"/>
      <c r="H1" s="196"/>
      <c r="I1" s="61"/>
      <c r="J1" s="4"/>
      <c r="K1" s="4"/>
      <c r="L1" s="5"/>
      <c r="N1" s="44" t="s">
        <v>30</v>
      </c>
      <c r="O1" s="44"/>
      <c r="P1" s="44"/>
      <c r="Q1" s="44" t="s">
        <v>31</v>
      </c>
      <c r="R1" s="44"/>
      <c r="S1" s="36"/>
      <c r="T1" s="47" t="s">
        <v>41</v>
      </c>
      <c r="U1" s="44"/>
      <c r="V1" s="44"/>
      <c r="W1" s="44" t="s">
        <v>42</v>
      </c>
      <c r="X1" s="44"/>
      <c r="Y1" s="36"/>
      <c r="Z1" s="37"/>
      <c r="AA1" s="35"/>
      <c r="AB1" s="35"/>
      <c r="AC1" s="35"/>
    </row>
    <row r="2" spans="2:29">
      <c r="B2" s="6"/>
      <c r="C2" s="7"/>
      <c r="D2" s="8"/>
      <c r="E2" s="8"/>
      <c r="F2" s="8"/>
      <c r="G2" s="8"/>
      <c r="H2" s="8"/>
      <c r="I2" s="8"/>
      <c r="J2" s="8"/>
      <c r="K2" s="8"/>
      <c r="L2" s="9"/>
      <c r="N2" s="44" t="s">
        <v>27</v>
      </c>
      <c r="O2" s="45">
        <f>E5</f>
        <v>100</v>
      </c>
      <c r="P2" s="44"/>
      <c r="Q2" s="44" t="s">
        <v>27</v>
      </c>
      <c r="R2" s="45">
        <f>F5</f>
        <v>350</v>
      </c>
      <c r="S2" s="39"/>
      <c r="T2" s="44" t="s">
        <v>27</v>
      </c>
      <c r="U2" s="45">
        <f>E10</f>
        <v>5</v>
      </c>
      <c r="V2" s="44"/>
      <c r="W2" s="44" t="s">
        <v>27</v>
      </c>
      <c r="X2" s="45" t="str">
        <f>F10</f>
        <v>TBT</v>
      </c>
      <c r="Y2" s="39"/>
      <c r="Z2" s="40"/>
      <c r="AA2" s="35"/>
      <c r="AB2" s="35"/>
      <c r="AC2" s="35"/>
    </row>
    <row r="3" spans="2:29" ht="15">
      <c r="B3" s="23" t="s">
        <v>0</v>
      </c>
      <c r="C3" s="24" t="s">
        <v>1</v>
      </c>
      <c r="D3" s="62" t="s">
        <v>2</v>
      </c>
      <c r="E3" s="197" t="s">
        <v>3</v>
      </c>
      <c r="F3" s="197"/>
      <c r="G3" s="197" t="s">
        <v>4</v>
      </c>
      <c r="H3" s="197"/>
      <c r="I3" s="197" t="s">
        <v>5</v>
      </c>
      <c r="J3" s="197"/>
      <c r="K3" s="198" t="s">
        <v>26</v>
      </c>
      <c r="L3" s="199"/>
      <c r="N3" s="44" t="s">
        <v>28</v>
      </c>
      <c r="O3" s="45">
        <f>G5</f>
        <v>500</v>
      </c>
      <c r="P3" s="44"/>
      <c r="Q3" s="44" t="s">
        <v>28</v>
      </c>
      <c r="R3" s="45">
        <f>H5</f>
        <v>1000</v>
      </c>
      <c r="S3" s="39"/>
      <c r="T3" s="44" t="s">
        <v>28</v>
      </c>
      <c r="U3" s="45">
        <f>G10</f>
        <v>20</v>
      </c>
      <c r="V3" s="44"/>
      <c r="W3" s="44" t="s">
        <v>28</v>
      </c>
      <c r="X3" s="45">
        <f>H10</f>
        <v>160</v>
      </c>
      <c r="Y3" s="39"/>
      <c r="Z3" s="40"/>
      <c r="AA3" s="35"/>
      <c r="AB3" s="35"/>
      <c r="AC3" s="35"/>
    </row>
    <row r="4" spans="2:29" ht="16" thickBot="1">
      <c r="B4" s="18"/>
      <c r="C4" s="7"/>
      <c r="D4" s="8"/>
      <c r="E4" s="27" t="s">
        <v>20</v>
      </c>
      <c r="F4" s="25" t="s">
        <v>21</v>
      </c>
      <c r="G4" s="29" t="s">
        <v>19</v>
      </c>
      <c r="H4" s="25" t="s">
        <v>21</v>
      </c>
      <c r="I4" s="29" t="s">
        <v>19</v>
      </c>
      <c r="J4" s="33" t="s">
        <v>21</v>
      </c>
      <c r="K4" s="30" t="s">
        <v>18</v>
      </c>
      <c r="L4" s="26" t="s">
        <v>17</v>
      </c>
      <c r="N4" s="44" t="s">
        <v>5</v>
      </c>
      <c r="O4" s="45">
        <f>I5</f>
        <v>260</v>
      </c>
      <c r="P4" s="44"/>
      <c r="Q4" s="44" t="s">
        <v>5</v>
      </c>
      <c r="R4" s="45">
        <f>J5</f>
        <v>420</v>
      </c>
      <c r="S4" s="39"/>
      <c r="T4" s="44" t="s">
        <v>5</v>
      </c>
      <c r="U4" s="45">
        <f>I10</f>
        <v>13</v>
      </c>
      <c r="V4" s="44"/>
      <c r="W4" s="44" t="s">
        <v>5</v>
      </c>
      <c r="X4" s="45">
        <f>J10</f>
        <v>100</v>
      </c>
      <c r="Y4" s="39"/>
      <c r="Z4" s="40"/>
      <c r="AA4" s="35"/>
      <c r="AB4" s="35"/>
      <c r="AC4" s="35"/>
    </row>
    <row r="5" spans="2:29" ht="16" thickTop="1">
      <c r="B5" s="19">
        <v>1</v>
      </c>
      <c r="C5" s="17" t="s">
        <v>6</v>
      </c>
      <c r="D5" s="13" t="s">
        <v>7</v>
      </c>
      <c r="E5" s="28">
        <v>100</v>
      </c>
      <c r="F5" s="15">
        <v>350</v>
      </c>
      <c r="G5" s="28">
        <v>500</v>
      </c>
      <c r="H5" s="15">
        <v>1000</v>
      </c>
      <c r="I5" s="28">
        <f>(240+280)/2</f>
        <v>260</v>
      </c>
      <c r="J5" s="34">
        <v>420</v>
      </c>
      <c r="K5" s="31">
        <v>313</v>
      </c>
      <c r="L5" s="55">
        <v>390</v>
      </c>
      <c r="N5" s="44" t="s">
        <v>29</v>
      </c>
      <c r="O5" s="45">
        <f>K5</f>
        <v>313</v>
      </c>
      <c r="P5" s="44"/>
      <c r="Q5" s="44" t="s">
        <v>29</v>
      </c>
      <c r="R5" s="45">
        <f>L5</f>
        <v>390</v>
      </c>
      <c r="S5" s="39"/>
      <c r="T5" s="44" t="s">
        <v>29</v>
      </c>
      <c r="U5" s="45">
        <f>K10</f>
        <v>22.1</v>
      </c>
      <c r="V5" s="44"/>
      <c r="W5" s="44" t="s">
        <v>29</v>
      </c>
      <c r="X5" s="45" t="str">
        <f>L10</f>
        <v>TBT</v>
      </c>
      <c r="Y5" s="39"/>
      <c r="Z5" s="40"/>
      <c r="AA5" s="35"/>
      <c r="AB5" s="35"/>
      <c r="AC5" s="35"/>
    </row>
    <row r="6" spans="2:29" ht="15">
      <c r="B6" s="19">
        <v>2</v>
      </c>
      <c r="C6" s="17" t="s">
        <v>23</v>
      </c>
      <c r="D6" s="13" t="s">
        <v>8</v>
      </c>
      <c r="E6" s="28">
        <v>20</v>
      </c>
      <c r="F6" s="15">
        <v>150</v>
      </c>
      <c r="G6" s="28">
        <v>40</v>
      </c>
      <c r="H6" s="15">
        <v>240</v>
      </c>
      <c r="I6" s="28">
        <v>40</v>
      </c>
      <c r="J6" s="34">
        <v>230</v>
      </c>
      <c r="K6" s="31">
        <v>36</v>
      </c>
      <c r="L6" s="65">
        <v>209</v>
      </c>
      <c r="N6" s="38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  <c r="AA6" s="35"/>
      <c r="AB6" s="35"/>
      <c r="AC6" s="35"/>
    </row>
    <row r="7" spans="2:29" ht="15">
      <c r="B7" s="19">
        <v>3</v>
      </c>
      <c r="C7" s="17" t="s">
        <v>24</v>
      </c>
      <c r="D7" s="13" t="s">
        <v>9</v>
      </c>
      <c r="E7" s="28">
        <v>2</v>
      </c>
      <c r="F7" s="15">
        <v>21</v>
      </c>
      <c r="G7" s="28">
        <v>16</v>
      </c>
      <c r="H7" s="15">
        <v>160</v>
      </c>
      <c r="I7" s="28">
        <f>(4.8+5.2)/2</f>
        <v>5</v>
      </c>
      <c r="J7" s="34">
        <f>(37.2+43.4)/2</f>
        <v>40.299999999999997</v>
      </c>
      <c r="K7" s="31">
        <v>5.4</v>
      </c>
      <c r="L7" s="20">
        <v>40.5</v>
      </c>
      <c r="N7" s="46" t="s">
        <v>32</v>
      </c>
      <c r="O7" s="44"/>
      <c r="P7" s="44"/>
      <c r="Q7" s="46" t="s">
        <v>33</v>
      </c>
      <c r="R7" s="44"/>
      <c r="S7" s="43"/>
      <c r="T7" s="44" t="s">
        <v>43</v>
      </c>
      <c r="U7" s="44"/>
      <c r="V7" s="44"/>
      <c r="W7" s="44" t="s">
        <v>44</v>
      </c>
      <c r="X7" s="44"/>
      <c r="Y7" s="39"/>
      <c r="Z7" s="40"/>
      <c r="AA7" s="35"/>
      <c r="AB7" s="35"/>
      <c r="AC7" s="35"/>
    </row>
    <row r="8" spans="2:29" ht="15">
      <c r="B8" s="19">
        <v>4</v>
      </c>
      <c r="C8" s="48" t="s">
        <v>10</v>
      </c>
      <c r="D8" s="13" t="s">
        <v>11</v>
      </c>
      <c r="E8" s="28">
        <v>2</v>
      </c>
      <c r="F8" s="15">
        <v>20</v>
      </c>
      <c r="G8" s="28">
        <v>16</v>
      </c>
      <c r="H8" s="15">
        <v>60</v>
      </c>
      <c r="I8" s="28">
        <v>16</v>
      </c>
      <c r="J8" s="34">
        <v>60</v>
      </c>
      <c r="K8" s="32">
        <v>16</v>
      </c>
      <c r="L8" s="20">
        <v>60</v>
      </c>
      <c r="N8" s="44" t="s">
        <v>27</v>
      </c>
      <c r="O8" s="45">
        <f>E6</f>
        <v>20</v>
      </c>
      <c r="P8" s="44"/>
      <c r="Q8" s="44" t="s">
        <v>27</v>
      </c>
      <c r="R8" s="45">
        <f>F6</f>
        <v>150</v>
      </c>
      <c r="S8" s="43"/>
      <c r="T8" s="44" t="s">
        <v>27</v>
      </c>
      <c r="U8" s="45">
        <f>E12</f>
        <v>0.62</v>
      </c>
      <c r="V8" s="44"/>
      <c r="W8" s="44" t="s">
        <v>27</v>
      </c>
      <c r="X8" s="45">
        <f>F12</f>
        <v>6.82</v>
      </c>
      <c r="Y8" s="39"/>
      <c r="Z8" s="40"/>
      <c r="AA8" s="35"/>
      <c r="AB8" s="35"/>
      <c r="AC8" s="35"/>
    </row>
    <row r="9" spans="2:29" ht="15">
      <c r="B9" s="19">
        <v>5</v>
      </c>
      <c r="C9" s="48" t="s">
        <v>12</v>
      </c>
      <c r="D9" s="13" t="s">
        <v>11</v>
      </c>
      <c r="E9" s="28">
        <v>1</v>
      </c>
      <c r="F9" s="15">
        <v>10</v>
      </c>
      <c r="G9" s="28">
        <v>16</v>
      </c>
      <c r="H9" s="15">
        <v>60</v>
      </c>
      <c r="I9" s="28">
        <v>16</v>
      </c>
      <c r="J9" s="34">
        <v>30</v>
      </c>
      <c r="K9" s="32">
        <v>16</v>
      </c>
      <c r="L9" s="20">
        <v>30</v>
      </c>
      <c r="N9" s="44" t="s">
        <v>28</v>
      </c>
      <c r="O9" s="45">
        <f>G6</f>
        <v>40</v>
      </c>
      <c r="P9" s="44"/>
      <c r="Q9" s="44" t="s">
        <v>28</v>
      </c>
      <c r="R9" s="45">
        <f>H6</f>
        <v>240</v>
      </c>
      <c r="S9" s="43"/>
      <c r="T9" s="44" t="s">
        <v>28</v>
      </c>
      <c r="U9" s="45">
        <f>G12</f>
        <v>16</v>
      </c>
      <c r="V9" s="44"/>
      <c r="W9" s="44" t="s">
        <v>28</v>
      </c>
      <c r="X9" s="45">
        <f>H12</f>
        <v>120</v>
      </c>
      <c r="Y9" s="39"/>
      <c r="Z9" s="40"/>
    </row>
    <row r="10" spans="2:29" ht="30">
      <c r="B10" s="19">
        <v>6</v>
      </c>
      <c r="C10" s="16" t="s">
        <v>25</v>
      </c>
      <c r="D10" s="13" t="s">
        <v>8</v>
      </c>
      <c r="E10" s="28">
        <v>5</v>
      </c>
      <c r="F10" s="15" t="s">
        <v>48</v>
      </c>
      <c r="G10" s="28">
        <v>20</v>
      </c>
      <c r="H10" s="59">
        <v>160</v>
      </c>
      <c r="I10" s="28">
        <v>13</v>
      </c>
      <c r="J10" s="34">
        <v>100</v>
      </c>
      <c r="K10" s="31">
        <v>22.1</v>
      </c>
      <c r="L10" s="60" t="s">
        <v>48</v>
      </c>
      <c r="N10" s="44" t="s">
        <v>5</v>
      </c>
      <c r="O10" s="45">
        <f>I6</f>
        <v>40</v>
      </c>
      <c r="P10" s="44"/>
      <c r="Q10" s="44" t="s">
        <v>5</v>
      </c>
      <c r="R10" s="45">
        <f>J6</f>
        <v>230</v>
      </c>
      <c r="S10" s="43"/>
      <c r="T10" s="44" t="s">
        <v>5</v>
      </c>
      <c r="U10" s="45">
        <f>I12</f>
        <v>2.8</v>
      </c>
      <c r="V10" s="44"/>
      <c r="W10" s="44" t="s">
        <v>5</v>
      </c>
      <c r="X10" s="45">
        <f>J12</f>
        <v>28</v>
      </c>
      <c r="Y10" s="39"/>
      <c r="Z10" s="40"/>
    </row>
    <row r="11" spans="2:29" ht="30">
      <c r="B11" s="19">
        <v>7</v>
      </c>
      <c r="C11" s="16" t="s">
        <v>47</v>
      </c>
      <c r="D11" s="13" t="s">
        <v>8</v>
      </c>
      <c r="E11" s="28">
        <v>2</v>
      </c>
      <c r="F11" s="15" t="s">
        <v>49</v>
      </c>
      <c r="G11" s="28">
        <v>8</v>
      </c>
      <c r="H11" s="59" t="s">
        <v>49</v>
      </c>
      <c r="I11" s="28" t="s">
        <v>49</v>
      </c>
      <c r="J11" s="34" t="s">
        <v>49</v>
      </c>
      <c r="K11" s="31">
        <v>6.1</v>
      </c>
      <c r="L11" s="64" t="s">
        <v>48</v>
      </c>
      <c r="N11" s="44"/>
      <c r="O11" s="45"/>
      <c r="P11" s="44"/>
      <c r="Q11" s="44"/>
      <c r="R11" s="45"/>
      <c r="S11" s="43"/>
      <c r="T11" s="44"/>
      <c r="U11" s="45"/>
      <c r="V11" s="44"/>
      <c r="W11" s="44"/>
      <c r="X11" s="45"/>
      <c r="Y11" s="39"/>
      <c r="Z11" s="40"/>
    </row>
    <row r="12" spans="2:29" ht="15">
      <c r="B12" s="19">
        <v>8</v>
      </c>
      <c r="C12" s="16" t="s">
        <v>13</v>
      </c>
      <c r="D12" s="13" t="s">
        <v>8</v>
      </c>
      <c r="E12" s="28">
        <v>0.62</v>
      </c>
      <c r="F12" s="63">
        <v>6.82</v>
      </c>
      <c r="G12" s="28">
        <v>16</v>
      </c>
      <c r="H12" s="15">
        <v>120</v>
      </c>
      <c r="I12" s="28">
        <v>2.8</v>
      </c>
      <c r="J12" s="34">
        <v>28</v>
      </c>
      <c r="K12" s="32">
        <v>3.06</v>
      </c>
      <c r="L12" s="60" t="s">
        <v>48</v>
      </c>
      <c r="N12" s="44" t="s">
        <v>29</v>
      </c>
      <c r="O12" s="45">
        <f>K6</f>
        <v>36</v>
      </c>
      <c r="P12" s="44"/>
      <c r="Q12" s="44" t="s">
        <v>29</v>
      </c>
      <c r="R12" s="45">
        <f>L6</f>
        <v>209</v>
      </c>
      <c r="S12" s="43"/>
      <c r="T12" s="44" t="s">
        <v>29</v>
      </c>
      <c r="U12" s="45">
        <f>K12</f>
        <v>3.06</v>
      </c>
      <c r="V12" s="44"/>
      <c r="W12" s="44" t="s">
        <v>29</v>
      </c>
      <c r="X12" s="45" t="str">
        <f>L12</f>
        <v>TBT</v>
      </c>
      <c r="Y12" s="39"/>
      <c r="Z12" s="40"/>
    </row>
    <row r="13" spans="2:29" ht="15">
      <c r="B13" s="19">
        <v>9</v>
      </c>
      <c r="C13" s="16" t="s">
        <v>51</v>
      </c>
      <c r="D13" s="13" t="s">
        <v>52</v>
      </c>
      <c r="E13" s="28">
        <v>167</v>
      </c>
      <c r="F13" s="15" t="s">
        <v>48</v>
      </c>
      <c r="G13" s="28">
        <v>500</v>
      </c>
      <c r="H13" s="15">
        <v>5000</v>
      </c>
      <c r="I13" s="28">
        <v>160</v>
      </c>
      <c r="J13" s="34">
        <v>500</v>
      </c>
      <c r="K13" s="32">
        <v>460</v>
      </c>
      <c r="L13" s="60" t="s">
        <v>48</v>
      </c>
      <c r="N13" s="57"/>
      <c r="O13" s="58"/>
      <c r="P13" s="57"/>
      <c r="Q13" s="57"/>
      <c r="R13" s="58"/>
      <c r="S13" s="43"/>
      <c r="T13" s="57"/>
      <c r="U13" s="58"/>
      <c r="V13" s="57"/>
      <c r="W13" s="57"/>
      <c r="X13" s="58"/>
      <c r="Y13" s="39"/>
      <c r="Z13" s="40"/>
    </row>
    <row r="14" spans="2:29" ht="16" thickBot="1">
      <c r="B14" s="23" t="s">
        <v>0</v>
      </c>
      <c r="C14" s="24" t="s">
        <v>1</v>
      </c>
      <c r="D14" s="62" t="s">
        <v>2</v>
      </c>
      <c r="E14" s="191" t="s">
        <v>22</v>
      </c>
      <c r="F14" s="192"/>
      <c r="G14" s="191" t="s">
        <v>22</v>
      </c>
      <c r="H14" s="192"/>
      <c r="I14" s="191" t="s">
        <v>22</v>
      </c>
      <c r="J14" s="193"/>
      <c r="K14" s="191" t="s">
        <v>22</v>
      </c>
      <c r="L14" s="194"/>
      <c r="N14" s="38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2:29" ht="16" thickTop="1">
      <c r="B15" s="21">
        <v>10</v>
      </c>
      <c r="C15" s="17" t="s">
        <v>14</v>
      </c>
      <c r="D15" s="14" t="s">
        <v>8</v>
      </c>
      <c r="E15" s="187">
        <v>10</v>
      </c>
      <c r="F15" s="188"/>
      <c r="G15" s="187">
        <v>20</v>
      </c>
      <c r="H15" s="188"/>
      <c r="I15" s="187">
        <v>9.7799999999999994</v>
      </c>
      <c r="J15" s="189"/>
      <c r="K15" s="187">
        <v>9.7799999999999994</v>
      </c>
      <c r="L15" s="190"/>
      <c r="N15" s="46" t="s">
        <v>34</v>
      </c>
      <c r="O15" s="44"/>
      <c r="P15" s="44"/>
      <c r="Q15" s="46" t="s">
        <v>35</v>
      </c>
      <c r="R15" s="44"/>
      <c r="S15" s="39"/>
      <c r="T15" s="46" t="s">
        <v>14</v>
      </c>
      <c r="U15" s="44"/>
      <c r="V15" s="39"/>
      <c r="W15" s="39"/>
      <c r="X15" s="39"/>
      <c r="Y15" s="39"/>
      <c r="Z15" s="40"/>
    </row>
    <row r="16" spans="2:29" ht="15">
      <c r="B16" s="21">
        <v>11</v>
      </c>
      <c r="C16" s="17" t="s">
        <v>46</v>
      </c>
      <c r="D16" s="14" t="s">
        <v>8</v>
      </c>
      <c r="E16" s="187" t="s">
        <v>48</v>
      </c>
      <c r="F16" s="188"/>
      <c r="G16" s="187">
        <v>10</v>
      </c>
      <c r="H16" s="188"/>
      <c r="I16" s="187">
        <v>5</v>
      </c>
      <c r="J16" s="189"/>
      <c r="K16" s="187">
        <v>5.4</v>
      </c>
      <c r="L16" s="190"/>
      <c r="N16" s="44" t="s">
        <v>27</v>
      </c>
      <c r="O16" s="45">
        <f>E7</f>
        <v>2</v>
      </c>
      <c r="P16" s="44"/>
      <c r="Q16" s="44" t="s">
        <v>27</v>
      </c>
      <c r="R16" s="45">
        <f>F7</f>
        <v>21</v>
      </c>
      <c r="S16" s="39"/>
      <c r="T16" s="44" t="s">
        <v>27</v>
      </c>
      <c r="U16" s="45">
        <f>E15</f>
        <v>10</v>
      </c>
      <c r="V16" s="39"/>
      <c r="W16" s="39"/>
      <c r="X16" s="39"/>
      <c r="Y16" s="39"/>
      <c r="Z16" s="40"/>
    </row>
    <row r="17" spans="2:26" ht="15">
      <c r="B17" s="21">
        <v>12</v>
      </c>
      <c r="C17" s="17" t="s">
        <v>45</v>
      </c>
      <c r="D17" s="14" t="s">
        <v>8</v>
      </c>
      <c r="E17" s="187" t="s">
        <v>49</v>
      </c>
      <c r="F17" s="188"/>
      <c r="G17" s="187">
        <v>1</v>
      </c>
      <c r="H17" s="188"/>
      <c r="I17" s="187">
        <v>8.5000000000000006E-2</v>
      </c>
      <c r="J17" s="189"/>
      <c r="K17" s="187" t="s">
        <v>48</v>
      </c>
      <c r="L17" s="190"/>
      <c r="N17" s="44" t="s">
        <v>28</v>
      </c>
      <c r="O17" s="45">
        <f>G7</f>
        <v>16</v>
      </c>
      <c r="P17" s="44"/>
      <c r="Q17" s="44" t="s">
        <v>28</v>
      </c>
      <c r="R17" s="45">
        <f>H7</f>
        <v>160</v>
      </c>
      <c r="S17" s="39"/>
      <c r="T17" s="44" t="s">
        <v>28</v>
      </c>
      <c r="U17" s="45">
        <f>G15</f>
        <v>20</v>
      </c>
      <c r="V17" s="39"/>
      <c r="W17" s="39"/>
      <c r="X17" s="39"/>
      <c r="Y17" s="39"/>
      <c r="Z17" s="40"/>
    </row>
    <row r="18" spans="2:26">
      <c r="B18" s="6"/>
      <c r="C18" s="7"/>
      <c r="D18" s="8"/>
      <c r="E18" s="8"/>
      <c r="F18" s="8"/>
      <c r="G18" s="8"/>
      <c r="H18" s="8"/>
      <c r="I18" s="8"/>
      <c r="J18" s="8"/>
      <c r="K18" s="8"/>
      <c r="L18" s="9"/>
      <c r="N18" s="44" t="s">
        <v>5</v>
      </c>
      <c r="O18" s="45">
        <f>I7</f>
        <v>5</v>
      </c>
      <c r="P18" s="44"/>
      <c r="Q18" s="44" t="s">
        <v>5</v>
      </c>
      <c r="R18" s="45">
        <f>J7</f>
        <v>40.299999999999997</v>
      </c>
      <c r="S18" s="39"/>
      <c r="T18" s="44" t="s">
        <v>5</v>
      </c>
      <c r="U18" s="45">
        <f>I15</f>
        <v>9.7799999999999994</v>
      </c>
      <c r="V18" s="39"/>
      <c r="W18" s="39"/>
      <c r="X18" s="39"/>
      <c r="Y18" s="39"/>
      <c r="Z18" s="40"/>
    </row>
    <row r="19" spans="2:26">
      <c r="B19" s="6"/>
      <c r="C19" s="7"/>
      <c r="D19" s="8"/>
      <c r="E19" s="8"/>
      <c r="F19" s="8"/>
      <c r="G19" s="8"/>
      <c r="H19" s="8"/>
      <c r="I19" s="8"/>
      <c r="J19" s="8"/>
      <c r="K19" s="8"/>
      <c r="L19" s="9"/>
      <c r="N19" s="44" t="s">
        <v>29</v>
      </c>
      <c r="O19" s="45">
        <f>K7</f>
        <v>5.4</v>
      </c>
      <c r="P19" s="44"/>
      <c r="Q19" s="44" t="s">
        <v>29</v>
      </c>
      <c r="R19" s="45">
        <f>L7</f>
        <v>40.5</v>
      </c>
      <c r="S19" s="39"/>
      <c r="T19" s="44" t="s">
        <v>29</v>
      </c>
      <c r="U19" s="45">
        <f>K15</f>
        <v>9.7799999999999994</v>
      </c>
      <c r="V19" s="39"/>
      <c r="W19" s="39"/>
      <c r="X19" s="39"/>
      <c r="Y19" s="39"/>
      <c r="Z19" s="40"/>
    </row>
    <row r="20" spans="2:26">
      <c r="B20" s="6"/>
      <c r="C20" s="7"/>
      <c r="D20" s="8"/>
      <c r="E20" s="8"/>
      <c r="F20" s="8"/>
      <c r="G20" s="8"/>
      <c r="H20" s="8"/>
      <c r="I20" s="8"/>
      <c r="J20" s="8"/>
      <c r="K20" s="8"/>
      <c r="L20" s="9"/>
      <c r="N20" s="38"/>
      <c r="O20" s="39"/>
      <c r="P20" s="39"/>
      <c r="Q20" s="39"/>
      <c r="R20" s="39" t="s">
        <v>36</v>
      </c>
      <c r="S20" s="39"/>
      <c r="T20" s="39"/>
      <c r="U20" s="39"/>
      <c r="V20" s="39"/>
      <c r="W20" s="39"/>
      <c r="X20" s="39"/>
      <c r="Y20" s="39"/>
      <c r="Z20" s="40"/>
    </row>
    <row r="21" spans="2:26">
      <c r="B21" s="6"/>
      <c r="C21" s="7"/>
      <c r="D21" s="8"/>
      <c r="E21" s="8"/>
      <c r="F21" s="8"/>
      <c r="G21" s="8"/>
      <c r="H21" s="8"/>
      <c r="I21" s="8"/>
      <c r="J21" s="8"/>
      <c r="K21" s="8"/>
      <c r="L21" s="9"/>
      <c r="N21" s="46" t="s">
        <v>37</v>
      </c>
      <c r="O21" s="44"/>
      <c r="P21" s="44"/>
      <c r="Q21" s="46" t="s">
        <v>38</v>
      </c>
      <c r="R21" s="44"/>
      <c r="S21" s="39"/>
      <c r="T21" s="46" t="s">
        <v>15</v>
      </c>
      <c r="U21" s="44"/>
      <c r="V21" s="39"/>
      <c r="W21" s="39"/>
      <c r="X21" s="39"/>
      <c r="Y21" s="39"/>
      <c r="Z21" s="40"/>
    </row>
    <row r="22" spans="2:26">
      <c r="B22" s="6"/>
      <c r="C22" s="7"/>
      <c r="D22" s="8"/>
      <c r="E22" s="8"/>
      <c r="F22" s="8"/>
      <c r="G22" s="8"/>
      <c r="H22" s="8"/>
      <c r="I22" s="8"/>
      <c r="J22" s="8"/>
      <c r="K22" s="8"/>
      <c r="L22" s="9"/>
      <c r="N22" s="44" t="s">
        <v>27</v>
      </c>
      <c r="O22" s="45">
        <f>E8</f>
        <v>2</v>
      </c>
      <c r="P22" s="44"/>
      <c r="Q22" s="44" t="s">
        <v>27</v>
      </c>
      <c r="R22" s="45">
        <f>F8</f>
        <v>20</v>
      </c>
      <c r="S22" s="39"/>
      <c r="T22" s="44" t="s">
        <v>27</v>
      </c>
      <c r="U22" s="45" t="str">
        <f>E16</f>
        <v>TBT</v>
      </c>
      <c r="V22" s="39"/>
      <c r="W22" s="39"/>
      <c r="X22" s="39"/>
      <c r="Y22" s="39"/>
      <c r="Z22" s="40"/>
    </row>
    <row r="23" spans="2:26">
      <c r="B23" s="6"/>
      <c r="C23" s="7"/>
      <c r="D23" s="8"/>
      <c r="E23" s="8"/>
      <c r="F23" s="8"/>
      <c r="G23" s="8"/>
      <c r="H23" s="8"/>
      <c r="I23" s="8"/>
      <c r="J23" s="8"/>
      <c r="K23" s="8"/>
      <c r="L23" s="9"/>
      <c r="N23" s="44" t="s">
        <v>28</v>
      </c>
      <c r="O23" s="45">
        <f>G8</f>
        <v>16</v>
      </c>
      <c r="P23" s="44"/>
      <c r="Q23" s="44" t="s">
        <v>28</v>
      </c>
      <c r="R23" s="45">
        <f>H8</f>
        <v>60</v>
      </c>
      <c r="S23" s="39"/>
      <c r="T23" s="44" t="s">
        <v>28</v>
      </c>
      <c r="U23" s="45">
        <f>G16</f>
        <v>10</v>
      </c>
      <c r="V23" s="39"/>
      <c r="W23" s="39"/>
      <c r="X23" s="39"/>
      <c r="Y23" s="39"/>
      <c r="Z23" s="40"/>
    </row>
    <row r="24" spans="2:26">
      <c r="B24" s="6"/>
      <c r="C24" s="7"/>
      <c r="D24" s="8"/>
      <c r="E24" s="8"/>
      <c r="F24" s="8"/>
      <c r="G24" s="8"/>
      <c r="H24" s="8"/>
      <c r="I24" s="8"/>
      <c r="J24" s="8"/>
      <c r="K24" s="8"/>
      <c r="L24" s="9"/>
      <c r="N24" s="44" t="s">
        <v>5</v>
      </c>
      <c r="O24" s="45">
        <f>I8</f>
        <v>16</v>
      </c>
      <c r="P24" s="44"/>
      <c r="Q24" s="44" t="s">
        <v>5</v>
      </c>
      <c r="R24" s="45">
        <f>J8</f>
        <v>60</v>
      </c>
      <c r="S24" s="39"/>
      <c r="T24" s="44" t="s">
        <v>5</v>
      </c>
      <c r="U24" s="45">
        <f>I16</f>
        <v>5</v>
      </c>
      <c r="V24" s="39"/>
      <c r="W24" s="39"/>
      <c r="X24" s="39"/>
      <c r="Y24" s="39"/>
      <c r="Z24" s="40"/>
    </row>
    <row r="25" spans="2:26" ht="15" thickBot="1">
      <c r="B25" s="10"/>
      <c r="C25" s="11"/>
      <c r="D25" s="12"/>
      <c r="E25" s="12"/>
      <c r="F25" s="12"/>
      <c r="G25" s="12"/>
      <c r="H25" s="12"/>
      <c r="I25" s="12"/>
      <c r="J25" s="12"/>
      <c r="K25" s="12"/>
      <c r="L25" s="1"/>
      <c r="N25" s="44" t="s">
        <v>29</v>
      </c>
      <c r="O25" s="45">
        <f>K8</f>
        <v>16</v>
      </c>
      <c r="P25" s="44"/>
      <c r="Q25" s="44" t="s">
        <v>29</v>
      </c>
      <c r="R25" s="45">
        <f>L8</f>
        <v>60</v>
      </c>
      <c r="S25" s="39"/>
      <c r="T25" s="44" t="s">
        <v>29</v>
      </c>
      <c r="U25" s="45">
        <f>K16</f>
        <v>5.4</v>
      </c>
      <c r="V25" s="39"/>
      <c r="W25" s="39"/>
      <c r="X25" s="39"/>
      <c r="Y25" s="39"/>
      <c r="Z25" s="40"/>
    </row>
    <row r="26" spans="2:26"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2:26">
      <c r="N27" s="46" t="s">
        <v>39</v>
      </c>
      <c r="O27" s="44"/>
      <c r="P27" s="44"/>
      <c r="Q27" s="46" t="s">
        <v>40</v>
      </c>
      <c r="R27" s="44"/>
      <c r="S27" s="39"/>
      <c r="T27" s="46" t="s">
        <v>45</v>
      </c>
      <c r="U27" s="44"/>
      <c r="V27" s="39"/>
      <c r="W27" s="39"/>
      <c r="X27" s="39"/>
      <c r="Y27" s="39"/>
      <c r="Z27" s="40"/>
    </row>
    <row r="28" spans="2:26">
      <c r="N28" s="44" t="s">
        <v>27</v>
      </c>
      <c r="O28" s="45">
        <f>E9</f>
        <v>1</v>
      </c>
      <c r="P28" s="44"/>
      <c r="Q28" s="44" t="s">
        <v>27</v>
      </c>
      <c r="R28" s="45">
        <f>F9</f>
        <v>10</v>
      </c>
      <c r="S28" s="39"/>
      <c r="T28" s="44" t="s">
        <v>27</v>
      </c>
      <c r="U28" s="45" t="str">
        <f>E17</f>
        <v>NA</v>
      </c>
      <c r="V28" s="39"/>
      <c r="W28" s="39"/>
      <c r="X28" s="39"/>
      <c r="Y28" s="39"/>
      <c r="Z28" s="40"/>
    </row>
    <row r="29" spans="2:26">
      <c r="N29" s="44" t="s">
        <v>28</v>
      </c>
      <c r="O29" s="45">
        <f>G9</f>
        <v>16</v>
      </c>
      <c r="P29" s="44"/>
      <c r="Q29" s="44" t="s">
        <v>28</v>
      </c>
      <c r="R29" s="45">
        <f>H9</f>
        <v>60</v>
      </c>
      <c r="S29" s="39"/>
      <c r="T29" s="44" t="s">
        <v>28</v>
      </c>
      <c r="U29" s="45">
        <f>G17</f>
        <v>1</v>
      </c>
      <c r="V29" s="39"/>
      <c r="W29" s="39"/>
      <c r="X29" s="39"/>
      <c r="Y29" s="39"/>
      <c r="Z29" s="40"/>
    </row>
    <row r="30" spans="2:26">
      <c r="N30" s="44" t="s">
        <v>5</v>
      </c>
      <c r="O30" s="45">
        <f>I9</f>
        <v>16</v>
      </c>
      <c r="P30" s="44"/>
      <c r="Q30" s="44" t="s">
        <v>5</v>
      </c>
      <c r="R30" s="45">
        <f>J9</f>
        <v>30</v>
      </c>
      <c r="S30" s="39"/>
      <c r="T30" s="44" t="s">
        <v>5</v>
      </c>
      <c r="U30" s="45">
        <f>I17</f>
        <v>8.5000000000000006E-2</v>
      </c>
      <c r="V30" s="39"/>
      <c r="W30" s="39"/>
      <c r="X30" s="39"/>
      <c r="Y30" s="39"/>
      <c r="Z30" s="40"/>
    </row>
    <row r="31" spans="2:26" ht="15" thickBot="1">
      <c r="N31" s="44" t="s">
        <v>29</v>
      </c>
      <c r="O31" s="45">
        <f>K9</f>
        <v>16</v>
      </c>
      <c r="P31" s="44"/>
      <c r="Q31" s="44" t="s">
        <v>29</v>
      </c>
      <c r="R31" s="45">
        <f>L9</f>
        <v>30</v>
      </c>
      <c r="S31" s="41"/>
      <c r="T31" s="44" t="s">
        <v>29</v>
      </c>
      <c r="U31" s="45" t="str">
        <f>K17</f>
        <v>TBT</v>
      </c>
      <c r="V31" s="41"/>
      <c r="W31" s="41"/>
      <c r="X31" s="41"/>
      <c r="Y31" s="41"/>
      <c r="Z31" s="42"/>
    </row>
  </sheetData>
  <mergeCells count="21">
    <mergeCell ref="E14:F14"/>
    <mergeCell ref="G14:H14"/>
    <mergeCell ref="I14:J14"/>
    <mergeCell ref="K14:L14"/>
    <mergeCell ref="D1:H1"/>
    <mergeCell ref="E3:F3"/>
    <mergeCell ref="G3:H3"/>
    <mergeCell ref="I3:J3"/>
    <mergeCell ref="K3:L3"/>
    <mergeCell ref="E17:F17"/>
    <mergeCell ref="G17:H17"/>
    <mergeCell ref="I17:J17"/>
    <mergeCell ref="K17:L17"/>
    <mergeCell ref="E15:F15"/>
    <mergeCell ref="G15:H15"/>
    <mergeCell ref="I15:J15"/>
    <mergeCell ref="K15:L15"/>
    <mergeCell ref="E16:F16"/>
    <mergeCell ref="G16:H16"/>
    <mergeCell ref="I16:J16"/>
    <mergeCell ref="K16:L16"/>
  </mergeCells>
  <pageMargins left="0.25" right="0.2" top="0.75" bottom="0.75" header="0.3" footer="0.3"/>
  <pageSetup scale="8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1"/>
  <sheetViews>
    <sheetView topLeftCell="B1" zoomScale="70" zoomScaleNormal="70" zoomScalePageLayoutView="70" workbookViewId="0">
      <selection activeCell="K5" sqref="K5"/>
    </sheetView>
  </sheetViews>
  <sheetFormatPr baseColWidth="10" defaultColWidth="8.83203125" defaultRowHeight="14" x14ac:dyDescent="0"/>
  <cols>
    <col min="1" max="1" width="9.5" bestFit="1" customWidth="1"/>
    <col min="2" max="2" width="5.33203125" bestFit="1" customWidth="1"/>
    <col min="3" max="3" width="28.1640625" bestFit="1" customWidth="1"/>
    <col min="4" max="12" width="12.6640625" style="2" customWidth="1"/>
    <col min="20" max="20" width="17.5" customWidth="1"/>
  </cols>
  <sheetData>
    <row r="1" spans="2:29" ht="46.5" customHeight="1">
      <c r="B1" s="3"/>
      <c r="C1" s="22">
        <v>41177</v>
      </c>
      <c r="D1" s="195" t="s">
        <v>16</v>
      </c>
      <c r="E1" s="195"/>
      <c r="F1" s="196"/>
      <c r="G1" s="196"/>
      <c r="H1" s="196"/>
      <c r="I1" s="68"/>
      <c r="J1" s="4"/>
      <c r="K1" s="4"/>
      <c r="L1" s="5"/>
      <c r="N1" s="44" t="s">
        <v>30</v>
      </c>
      <c r="O1" s="44"/>
      <c r="P1" s="44"/>
      <c r="Q1" s="44" t="s">
        <v>31</v>
      </c>
      <c r="R1" s="44"/>
      <c r="S1" s="36"/>
      <c r="T1" s="47" t="s">
        <v>41</v>
      </c>
      <c r="U1" s="44"/>
      <c r="V1" s="44"/>
      <c r="W1" s="44" t="s">
        <v>42</v>
      </c>
      <c r="X1" s="44"/>
      <c r="Y1" s="36"/>
      <c r="Z1" s="37"/>
      <c r="AA1" s="35"/>
      <c r="AB1" s="35"/>
      <c r="AC1" s="35"/>
    </row>
    <row r="2" spans="2:29">
      <c r="B2" s="6"/>
      <c r="C2" s="7"/>
      <c r="D2" s="8"/>
      <c r="E2" s="8"/>
      <c r="F2" s="8"/>
      <c r="G2" s="8"/>
      <c r="H2" s="8"/>
      <c r="I2" s="8"/>
      <c r="J2" s="8"/>
      <c r="K2" s="8"/>
      <c r="L2" s="9"/>
      <c r="N2" s="44" t="s">
        <v>27</v>
      </c>
      <c r="O2" s="45">
        <f>E5</f>
        <v>100</v>
      </c>
      <c r="P2" s="44"/>
      <c r="Q2" s="44" t="s">
        <v>27</v>
      </c>
      <c r="R2" s="45">
        <f>F5</f>
        <v>350</v>
      </c>
      <c r="S2" s="39"/>
      <c r="T2" s="44" t="s">
        <v>27</v>
      </c>
      <c r="U2" s="45">
        <f>E10</f>
        <v>5</v>
      </c>
      <c r="V2" s="44"/>
      <c r="W2" s="44" t="s">
        <v>27</v>
      </c>
      <c r="X2" s="45" t="str">
        <f>F10</f>
        <v>TBT</v>
      </c>
      <c r="Y2" s="39"/>
      <c r="Z2" s="40"/>
      <c r="AA2" s="35"/>
      <c r="AB2" s="35"/>
      <c r="AC2" s="35"/>
    </row>
    <row r="3" spans="2:29" ht="15">
      <c r="B3" s="23" t="s">
        <v>0</v>
      </c>
      <c r="C3" s="24" t="s">
        <v>1</v>
      </c>
      <c r="D3" s="69" t="s">
        <v>2</v>
      </c>
      <c r="E3" s="197" t="s">
        <v>3</v>
      </c>
      <c r="F3" s="197"/>
      <c r="G3" s="197" t="s">
        <v>4</v>
      </c>
      <c r="H3" s="197"/>
      <c r="I3" s="197" t="s">
        <v>5</v>
      </c>
      <c r="J3" s="197"/>
      <c r="K3" s="198" t="s">
        <v>26</v>
      </c>
      <c r="L3" s="199"/>
      <c r="N3" s="44" t="s">
        <v>28</v>
      </c>
      <c r="O3" s="45">
        <f>G5</f>
        <v>500</v>
      </c>
      <c r="P3" s="44"/>
      <c r="Q3" s="44" t="s">
        <v>28</v>
      </c>
      <c r="R3" s="45">
        <f>H5</f>
        <v>1000</v>
      </c>
      <c r="S3" s="39"/>
      <c r="T3" s="44" t="s">
        <v>28</v>
      </c>
      <c r="U3" s="45">
        <f>G10</f>
        <v>20</v>
      </c>
      <c r="V3" s="44"/>
      <c r="W3" s="44" t="s">
        <v>28</v>
      </c>
      <c r="X3" s="45">
        <f>H10</f>
        <v>160</v>
      </c>
      <c r="Y3" s="39"/>
      <c r="Z3" s="40"/>
      <c r="AA3" s="35"/>
      <c r="AB3" s="35"/>
      <c r="AC3" s="35"/>
    </row>
    <row r="4" spans="2:29" ht="16" thickBot="1">
      <c r="B4" s="18"/>
      <c r="C4" s="7"/>
      <c r="D4" s="8"/>
      <c r="E4" s="27" t="s">
        <v>20</v>
      </c>
      <c r="F4" s="25" t="s">
        <v>21</v>
      </c>
      <c r="G4" s="29" t="s">
        <v>19</v>
      </c>
      <c r="H4" s="25" t="s">
        <v>21</v>
      </c>
      <c r="I4" s="29" t="s">
        <v>19</v>
      </c>
      <c r="J4" s="33" t="s">
        <v>21</v>
      </c>
      <c r="K4" s="30" t="s">
        <v>18</v>
      </c>
      <c r="L4" s="26" t="s">
        <v>17</v>
      </c>
      <c r="N4" s="44" t="s">
        <v>5</v>
      </c>
      <c r="O4" s="45">
        <f>I5</f>
        <v>260</v>
      </c>
      <c r="P4" s="44"/>
      <c r="Q4" s="44" t="s">
        <v>5</v>
      </c>
      <c r="R4" s="45">
        <f>J5</f>
        <v>420</v>
      </c>
      <c r="S4" s="39"/>
      <c r="T4" s="44" t="s">
        <v>5</v>
      </c>
      <c r="U4" s="45">
        <f>I10</f>
        <v>13</v>
      </c>
      <c r="V4" s="44"/>
      <c r="W4" s="44" t="s">
        <v>5</v>
      </c>
      <c r="X4" s="45">
        <f>J10</f>
        <v>100</v>
      </c>
      <c r="Y4" s="39"/>
      <c r="Z4" s="40"/>
      <c r="AA4" s="35"/>
      <c r="AB4" s="35"/>
      <c r="AC4" s="35"/>
    </row>
    <row r="5" spans="2:29" ht="16" thickTop="1">
      <c r="B5" s="19">
        <v>1</v>
      </c>
      <c r="C5" s="17" t="s">
        <v>6</v>
      </c>
      <c r="D5" s="13" t="s">
        <v>7</v>
      </c>
      <c r="E5" s="28">
        <v>100</v>
      </c>
      <c r="F5" s="15">
        <v>350</v>
      </c>
      <c r="G5" s="28">
        <v>500</v>
      </c>
      <c r="H5" s="15">
        <v>1000</v>
      </c>
      <c r="I5" s="28">
        <f>(240+280)/2</f>
        <v>260</v>
      </c>
      <c r="J5" s="34">
        <v>420</v>
      </c>
      <c r="K5" s="74">
        <v>313</v>
      </c>
      <c r="L5" s="55">
        <v>390</v>
      </c>
      <c r="N5" s="44" t="s">
        <v>29</v>
      </c>
      <c r="O5" s="45">
        <f>K5</f>
        <v>313</v>
      </c>
      <c r="P5" s="44"/>
      <c r="Q5" s="44" t="s">
        <v>29</v>
      </c>
      <c r="R5" s="45">
        <f>L5</f>
        <v>390</v>
      </c>
      <c r="S5" s="39"/>
      <c r="T5" s="44" t="s">
        <v>29</v>
      </c>
      <c r="U5" s="45">
        <f>K10</f>
        <v>22.1</v>
      </c>
      <c r="V5" s="44"/>
      <c r="W5" s="44" t="s">
        <v>29</v>
      </c>
      <c r="X5" s="45" t="str">
        <f>L10</f>
        <v>TBT</v>
      </c>
      <c r="Y5" s="39"/>
      <c r="Z5" s="40"/>
      <c r="AA5" s="35"/>
      <c r="AB5" s="35"/>
      <c r="AC5" s="35"/>
    </row>
    <row r="6" spans="2:29" ht="15">
      <c r="B6" s="19">
        <v>2</v>
      </c>
      <c r="C6" s="17" t="s">
        <v>23</v>
      </c>
      <c r="D6" s="13" t="s">
        <v>8</v>
      </c>
      <c r="E6" s="28">
        <v>20</v>
      </c>
      <c r="F6" s="15">
        <v>150</v>
      </c>
      <c r="G6" s="28">
        <v>40</v>
      </c>
      <c r="H6" s="15">
        <v>240</v>
      </c>
      <c r="I6" s="28">
        <v>40</v>
      </c>
      <c r="J6" s="34">
        <v>230</v>
      </c>
      <c r="K6" s="74">
        <v>36</v>
      </c>
      <c r="L6" s="75">
        <v>209</v>
      </c>
      <c r="N6" s="38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  <c r="AA6" s="35"/>
      <c r="AB6" s="35"/>
      <c r="AC6" s="35"/>
    </row>
    <row r="7" spans="2:29" ht="15">
      <c r="B7" s="19">
        <v>3</v>
      </c>
      <c r="C7" s="17" t="s">
        <v>24</v>
      </c>
      <c r="D7" s="13" t="s">
        <v>9</v>
      </c>
      <c r="E7" s="28">
        <v>2</v>
      </c>
      <c r="F7" s="15">
        <v>21</v>
      </c>
      <c r="G7" s="28">
        <v>16</v>
      </c>
      <c r="H7" s="15">
        <v>160</v>
      </c>
      <c r="I7" s="28">
        <f>(4.8+5.2)/2</f>
        <v>5</v>
      </c>
      <c r="J7" s="34">
        <f>(37.2+43.4)/2</f>
        <v>40.299999999999997</v>
      </c>
      <c r="K7" s="74">
        <v>6.4</v>
      </c>
      <c r="L7" s="76">
        <v>40.5</v>
      </c>
      <c r="N7" s="46" t="s">
        <v>32</v>
      </c>
      <c r="O7" s="44"/>
      <c r="P7" s="44"/>
      <c r="Q7" s="46" t="s">
        <v>33</v>
      </c>
      <c r="R7" s="44"/>
      <c r="S7" s="43"/>
      <c r="T7" s="44" t="s">
        <v>43</v>
      </c>
      <c r="U7" s="44"/>
      <c r="V7" s="44"/>
      <c r="W7" s="44" t="s">
        <v>44</v>
      </c>
      <c r="X7" s="44"/>
      <c r="Y7" s="39"/>
      <c r="Z7" s="40"/>
      <c r="AA7" s="35"/>
      <c r="AB7" s="35"/>
      <c r="AC7" s="35"/>
    </row>
    <row r="8" spans="2:29" ht="15">
      <c r="B8" s="19">
        <v>4</v>
      </c>
      <c r="C8" s="48" t="s">
        <v>10</v>
      </c>
      <c r="D8" s="13" t="s">
        <v>11</v>
      </c>
      <c r="E8" s="28">
        <v>2</v>
      </c>
      <c r="F8" s="15">
        <v>20</v>
      </c>
      <c r="G8" s="28">
        <v>16</v>
      </c>
      <c r="H8" s="15">
        <v>60</v>
      </c>
      <c r="I8" s="28">
        <v>16</v>
      </c>
      <c r="J8" s="34">
        <v>60</v>
      </c>
      <c r="K8" s="77">
        <v>16</v>
      </c>
      <c r="L8" s="76">
        <v>60</v>
      </c>
      <c r="N8" s="44" t="s">
        <v>27</v>
      </c>
      <c r="O8" s="45">
        <f>E6</f>
        <v>20</v>
      </c>
      <c r="P8" s="44"/>
      <c r="Q8" s="44" t="s">
        <v>27</v>
      </c>
      <c r="R8" s="45">
        <f>F6</f>
        <v>150</v>
      </c>
      <c r="S8" s="43"/>
      <c r="T8" s="44" t="s">
        <v>27</v>
      </c>
      <c r="U8" s="45">
        <f>E12</f>
        <v>0.62</v>
      </c>
      <c r="V8" s="44"/>
      <c r="W8" s="44" t="s">
        <v>27</v>
      </c>
      <c r="X8" s="45">
        <f>F12</f>
        <v>6.82</v>
      </c>
      <c r="Y8" s="39"/>
      <c r="Z8" s="40"/>
      <c r="AA8" s="35"/>
      <c r="AB8" s="35"/>
      <c r="AC8" s="35"/>
    </row>
    <row r="9" spans="2:29" ht="15">
      <c r="B9" s="19">
        <v>5</v>
      </c>
      <c r="C9" s="48" t="s">
        <v>12</v>
      </c>
      <c r="D9" s="13" t="s">
        <v>11</v>
      </c>
      <c r="E9" s="28">
        <v>1</v>
      </c>
      <c r="F9" s="15">
        <v>10</v>
      </c>
      <c r="G9" s="28">
        <v>16</v>
      </c>
      <c r="H9" s="15">
        <v>60</v>
      </c>
      <c r="I9" s="28">
        <v>16</v>
      </c>
      <c r="J9" s="34">
        <v>30</v>
      </c>
      <c r="K9" s="77">
        <v>16</v>
      </c>
      <c r="L9" s="76">
        <v>30</v>
      </c>
      <c r="N9" s="44" t="s">
        <v>28</v>
      </c>
      <c r="O9" s="45">
        <f>G6</f>
        <v>40</v>
      </c>
      <c r="P9" s="44"/>
      <c r="Q9" s="44" t="s">
        <v>28</v>
      </c>
      <c r="R9" s="45">
        <f>H6</f>
        <v>240</v>
      </c>
      <c r="S9" s="43"/>
      <c r="T9" s="44" t="s">
        <v>28</v>
      </c>
      <c r="U9" s="45">
        <f>G12</f>
        <v>16</v>
      </c>
      <c r="V9" s="44"/>
      <c r="W9" s="44" t="s">
        <v>28</v>
      </c>
      <c r="X9" s="45">
        <f>H12</f>
        <v>120</v>
      </c>
      <c r="Y9" s="39"/>
      <c r="Z9" s="40"/>
    </row>
    <row r="10" spans="2:29" ht="30">
      <c r="B10" s="19">
        <v>6</v>
      </c>
      <c r="C10" s="16" t="s">
        <v>25</v>
      </c>
      <c r="D10" s="13" t="s">
        <v>8</v>
      </c>
      <c r="E10" s="28">
        <v>5</v>
      </c>
      <c r="F10" s="15" t="s">
        <v>48</v>
      </c>
      <c r="G10" s="28">
        <v>20</v>
      </c>
      <c r="H10" s="66">
        <v>160</v>
      </c>
      <c r="I10" s="28">
        <v>13</v>
      </c>
      <c r="J10" s="34">
        <v>100</v>
      </c>
      <c r="K10" s="74">
        <v>22.1</v>
      </c>
      <c r="L10" s="67" t="s">
        <v>48</v>
      </c>
      <c r="N10" s="44" t="s">
        <v>5</v>
      </c>
      <c r="O10" s="45">
        <f>I6</f>
        <v>40</v>
      </c>
      <c r="P10" s="44"/>
      <c r="Q10" s="44" t="s">
        <v>5</v>
      </c>
      <c r="R10" s="45">
        <f>J6</f>
        <v>230</v>
      </c>
      <c r="S10" s="43"/>
      <c r="T10" s="44" t="s">
        <v>5</v>
      </c>
      <c r="U10" s="45">
        <f>I12</f>
        <v>2.8</v>
      </c>
      <c r="V10" s="44"/>
      <c r="W10" s="44" t="s">
        <v>5</v>
      </c>
      <c r="X10" s="45">
        <f>J12</f>
        <v>28</v>
      </c>
      <c r="Y10" s="39"/>
      <c r="Z10" s="40"/>
    </row>
    <row r="11" spans="2:29" ht="30">
      <c r="B11" s="19">
        <v>7</v>
      </c>
      <c r="C11" s="16" t="s">
        <v>47</v>
      </c>
      <c r="D11" s="13" t="s">
        <v>8</v>
      </c>
      <c r="E11" s="28">
        <v>2</v>
      </c>
      <c r="F11" s="15" t="s">
        <v>49</v>
      </c>
      <c r="G11" s="28">
        <v>8</v>
      </c>
      <c r="H11" s="66" t="s">
        <v>49</v>
      </c>
      <c r="I11" s="28" t="s">
        <v>49</v>
      </c>
      <c r="J11" s="34" t="s">
        <v>49</v>
      </c>
      <c r="K11" s="74">
        <v>6.1</v>
      </c>
      <c r="L11" s="67" t="s">
        <v>48</v>
      </c>
      <c r="N11" s="44"/>
      <c r="O11" s="45"/>
      <c r="P11" s="44"/>
      <c r="Q11" s="44"/>
      <c r="R11" s="45"/>
      <c r="S11" s="43"/>
      <c r="T11" s="44"/>
      <c r="U11" s="45"/>
      <c r="V11" s="44"/>
      <c r="W11" s="44"/>
      <c r="X11" s="45"/>
      <c r="Y11" s="39"/>
      <c r="Z11" s="40"/>
    </row>
    <row r="12" spans="2:29" ht="15">
      <c r="B12" s="19">
        <v>8</v>
      </c>
      <c r="C12" s="16" t="s">
        <v>13</v>
      </c>
      <c r="D12" s="13" t="s">
        <v>8</v>
      </c>
      <c r="E12" s="28">
        <v>0.62</v>
      </c>
      <c r="F12" s="63">
        <v>6.82</v>
      </c>
      <c r="G12" s="28">
        <v>16</v>
      </c>
      <c r="H12" s="15">
        <v>120</v>
      </c>
      <c r="I12" s="28">
        <v>2.8</v>
      </c>
      <c r="J12" s="34">
        <v>28</v>
      </c>
      <c r="K12" s="77">
        <v>3.06</v>
      </c>
      <c r="L12" s="67" t="s">
        <v>48</v>
      </c>
      <c r="N12" s="44" t="s">
        <v>29</v>
      </c>
      <c r="O12" s="45">
        <f>K6</f>
        <v>36</v>
      </c>
      <c r="P12" s="44"/>
      <c r="Q12" s="44" t="s">
        <v>29</v>
      </c>
      <c r="R12" s="45">
        <f>L6</f>
        <v>209</v>
      </c>
      <c r="S12" s="43"/>
      <c r="T12" s="44" t="s">
        <v>29</v>
      </c>
      <c r="U12" s="45">
        <f>K12</f>
        <v>3.06</v>
      </c>
      <c r="V12" s="44"/>
      <c r="W12" s="44" t="s">
        <v>29</v>
      </c>
      <c r="X12" s="45" t="str">
        <f>L12</f>
        <v>TBT</v>
      </c>
      <c r="Y12" s="39"/>
      <c r="Z12" s="40"/>
    </row>
    <row r="13" spans="2:29" ht="15">
      <c r="B13" s="19">
        <v>9</v>
      </c>
      <c r="C13" s="16" t="s">
        <v>51</v>
      </c>
      <c r="D13" s="13" t="s">
        <v>52</v>
      </c>
      <c r="E13" s="28">
        <v>167</v>
      </c>
      <c r="F13" s="15" t="s">
        <v>48</v>
      </c>
      <c r="G13" s="28">
        <v>500</v>
      </c>
      <c r="H13" s="15">
        <v>5000</v>
      </c>
      <c r="I13" s="28">
        <v>160</v>
      </c>
      <c r="J13" s="34">
        <v>500</v>
      </c>
      <c r="K13" s="77">
        <v>460</v>
      </c>
      <c r="L13" s="67" t="s">
        <v>48</v>
      </c>
      <c r="N13" s="57"/>
      <c r="O13" s="58"/>
      <c r="P13" s="57"/>
      <c r="Q13" s="57"/>
      <c r="R13" s="58"/>
      <c r="S13" s="43"/>
      <c r="T13" s="57"/>
      <c r="U13" s="58"/>
      <c r="V13" s="57"/>
      <c r="W13" s="57"/>
      <c r="X13" s="58"/>
      <c r="Y13" s="39"/>
      <c r="Z13" s="40"/>
    </row>
    <row r="14" spans="2:29" ht="16" thickBot="1">
      <c r="B14" s="23" t="s">
        <v>0</v>
      </c>
      <c r="C14" s="24" t="s">
        <v>1</v>
      </c>
      <c r="D14" s="69" t="s">
        <v>2</v>
      </c>
      <c r="E14" s="191" t="s">
        <v>22</v>
      </c>
      <c r="F14" s="192"/>
      <c r="G14" s="191" t="s">
        <v>22</v>
      </c>
      <c r="H14" s="192"/>
      <c r="I14" s="191" t="s">
        <v>22</v>
      </c>
      <c r="J14" s="193"/>
      <c r="K14" s="191" t="s">
        <v>22</v>
      </c>
      <c r="L14" s="194"/>
      <c r="N14" s="38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2:29" ht="16" thickTop="1">
      <c r="B15" s="21">
        <v>10</v>
      </c>
      <c r="C15" s="17" t="s">
        <v>14</v>
      </c>
      <c r="D15" s="14" t="s">
        <v>8</v>
      </c>
      <c r="E15" s="187">
        <v>10</v>
      </c>
      <c r="F15" s="188"/>
      <c r="G15" s="187">
        <v>20</v>
      </c>
      <c r="H15" s="188"/>
      <c r="I15" s="187">
        <v>9.7799999999999994</v>
      </c>
      <c r="J15" s="189"/>
      <c r="K15" s="200">
        <v>9.7799999999999994</v>
      </c>
      <c r="L15" s="201"/>
      <c r="N15" s="46" t="s">
        <v>34</v>
      </c>
      <c r="O15" s="44"/>
      <c r="P15" s="44"/>
      <c r="Q15" s="46" t="s">
        <v>35</v>
      </c>
      <c r="R15" s="44"/>
      <c r="S15" s="39"/>
      <c r="T15" s="46" t="s">
        <v>14</v>
      </c>
      <c r="U15" s="44"/>
      <c r="V15" s="39"/>
      <c r="W15" s="39"/>
      <c r="X15" s="39"/>
      <c r="Y15" s="39"/>
      <c r="Z15" s="40"/>
    </row>
    <row r="16" spans="2:29" ht="15">
      <c r="B16" s="21">
        <v>11</v>
      </c>
      <c r="C16" s="17" t="s">
        <v>46</v>
      </c>
      <c r="D16" s="14" t="s">
        <v>8</v>
      </c>
      <c r="E16" s="187" t="s">
        <v>48</v>
      </c>
      <c r="F16" s="188"/>
      <c r="G16" s="187">
        <v>10</v>
      </c>
      <c r="H16" s="188"/>
      <c r="I16" s="187">
        <v>5</v>
      </c>
      <c r="J16" s="189"/>
      <c r="K16" s="200">
        <v>5.4</v>
      </c>
      <c r="L16" s="201"/>
      <c r="N16" s="44" t="s">
        <v>27</v>
      </c>
      <c r="O16" s="45">
        <f>E7</f>
        <v>2</v>
      </c>
      <c r="P16" s="44"/>
      <c r="Q16" s="44" t="s">
        <v>27</v>
      </c>
      <c r="R16" s="45">
        <f>F7</f>
        <v>21</v>
      </c>
      <c r="S16" s="39"/>
      <c r="T16" s="44" t="s">
        <v>27</v>
      </c>
      <c r="U16" s="45">
        <f>E15</f>
        <v>10</v>
      </c>
      <c r="V16" s="39"/>
      <c r="W16" s="39"/>
      <c r="X16" s="39"/>
      <c r="Y16" s="39"/>
      <c r="Z16" s="40"/>
    </row>
    <row r="17" spans="2:26" ht="15">
      <c r="B17" s="21">
        <v>12</v>
      </c>
      <c r="C17" s="17" t="s">
        <v>45</v>
      </c>
      <c r="D17" s="14" t="s">
        <v>8</v>
      </c>
      <c r="E17" s="187" t="s">
        <v>49</v>
      </c>
      <c r="F17" s="188"/>
      <c r="G17" s="187">
        <v>1</v>
      </c>
      <c r="H17" s="188"/>
      <c r="I17" s="187">
        <v>8.5000000000000006E-2</v>
      </c>
      <c r="J17" s="189"/>
      <c r="K17" s="187" t="s">
        <v>48</v>
      </c>
      <c r="L17" s="190"/>
      <c r="N17" s="44" t="s">
        <v>28</v>
      </c>
      <c r="O17" s="45">
        <f>G7</f>
        <v>16</v>
      </c>
      <c r="P17" s="44"/>
      <c r="Q17" s="44" t="s">
        <v>28</v>
      </c>
      <c r="R17" s="45">
        <f>H7</f>
        <v>160</v>
      </c>
      <c r="S17" s="39"/>
      <c r="T17" s="44" t="s">
        <v>28</v>
      </c>
      <c r="U17" s="45">
        <f>G15</f>
        <v>20</v>
      </c>
      <c r="V17" s="39"/>
      <c r="W17" s="39"/>
      <c r="X17" s="39"/>
      <c r="Y17" s="39"/>
      <c r="Z17" s="40"/>
    </row>
    <row r="18" spans="2:26">
      <c r="B18" s="6"/>
      <c r="C18" s="7"/>
      <c r="D18" s="8"/>
      <c r="E18" s="8"/>
      <c r="F18" s="8"/>
      <c r="G18" s="8"/>
      <c r="H18" s="8"/>
      <c r="I18" s="8"/>
      <c r="J18" s="8"/>
      <c r="K18" s="8"/>
      <c r="L18" s="9"/>
      <c r="N18" s="44" t="s">
        <v>5</v>
      </c>
      <c r="O18" s="45">
        <f>I7</f>
        <v>5</v>
      </c>
      <c r="P18" s="44"/>
      <c r="Q18" s="44" t="s">
        <v>5</v>
      </c>
      <c r="R18" s="45">
        <f>J7</f>
        <v>40.299999999999997</v>
      </c>
      <c r="S18" s="39"/>
      <c r="T18" s="44" t="s">
        <v>5</v>
      </c>
      <c r="U18" s="45">
        <f>I15</f>
        <v>9.7799999999999994</v>
      </c>
      <c r="V18" s="39"/>
      <c r="W18" s="39"/>
      <c r="X18" s="39"/>
      <c r="Y18" s="39"/>
      <c r="Z18" s="40"/>
    </row>
    <row r="19" spans="2:26">
      <c r="B19" s="6"/>
      <c r="C19" s="7"/>
      <c r="D19" s="8"/>
      <c r="E19" s="8"/>
      <c r="F19" s="8"/>
      <c r="G19" s="8"/>
      <c r="H19" s="8"/>
      <c r="I19" s="8"/>
      <c r="J19" s="8"/>
      <c r="K19" s="8"/>
      <c r="L19" s="9"/>
      <c r="N19" s="44" t="s">
        <v>29</v>
      </c>
      <c r="O19" s="45">
        <f>K7</f>
        <v>6.4</v>
      </c>
      <c r="P19" s="44"/>
      <c r="Q19" s="44" t="s">
        <v>29</v>
      </c>
      <c r="R19" s="45">
        <f>L7</f>
        <v>40.5</v>
      </c>
      <c r="S19" s="39"/>
      <c r="T19" s="44" t="s">
        <v>29</v>
      </c>
      <c r="U19" s="45">
        <f>K15</f>
        <v>9.7799999999999994</v>
      </c>
      <c r="V19" s="39"/>
      <c r="W19" s="39"/>
      <c r="X19" s="39"/>
      <c r="Y19" s="39"/>
      <c r="Z19" s="40"/>
    </row>
    <row r="20" spans="2:26">
      <c r="B20" s="6"/>
      <c r="C20" s="7"/>
      <c r="D20" s="8"/>
      <c r="E20" s="8"/>
      <c r="F20" s="8"/>
      <c r="G20" s="8"/>
      <c r="H20" s="8"/>
      <c r="I20" s="8"/>
      <c r="J20" s="8"/>
      <c r="K20" s="8"/>
      <c r="L20" s="9"/>
      <c r="N20" s="38"/>
      <c r="O20" s="39"/>
      <c r="P20" s="39"/>
      <c r="Q20" s="39"/>
      <c r="R20" s="39" t="s">
        <v>36</v>
      </c>
      <c r="S20" s="39"/>
      <c r="T20" s="39"/>
      <c r="U20" s="39"/>
      <c r="V20" s="39"/>
      <c r="W20" s="39"/>
      <c r="X20" s="39"/>
      <c r="Y20" s="39"/>
      <c r="Z20" s="40"/>
    </row>
    <row r="21" spans="2:26">
      <c r="B21" s="6"/>
      <c r="C21" s="7"/>
      <c r="D21" s="8"/>
      <c r="E21" s="8"/>
      <c r="F21" s="8"/>
      <c r="G21" s="8"/>
      <c r="H21" s="8"/>
      <c r="I21" s="8"/>
      <c r="J21" s="8"/>
      <c r="K21" s="8"/>
      <c r="L21" s="9"/>
      <c r="N21" s="46" t="s">
        <v>37</v>
      </c>
      <c r="O21" s="44"/>
      <c r="P21" s="44"/>
      <c r="Q21" s="46" t="s">
        <v>38</v>
      </c>
      <c r="R21" s="44"/>
      <c r="S21" s="39"/>
      <c r="T21" s="46" t="s">
        <v>15</v>
      </c>
      <c r="U21" s="44"/>
      <c r="V21" s="39"/>
      <c r="W21" s="39"/>
      <c r="X21" s="39"/>
      <c r="Y21" s="39"/>
      <c r="Z21" s="40"/>
    </row>
    <row r="22" spans="2:26">
      <c r="B22" s="6"/>
      <c r="C22" s="7"/>
      <c r="D22" s="8"/>
      <c r="E22" s="8"/>
      <c r="F22" s="8"/>
      <c r="G22" s="8"/>
      <c r="H22" s="8"/>
      <c r="I22" s="8"/>
      <c r="J22" s="8"/>
      <c r="K22" s="8"/>
      <c r="L22" s="9"/>
      <c r="N22" s="44" t="s">
        <v>27</v>
      </c>
      <c r="O22" s="45">
        <f>E8</f>
        <v>2</v>
      </c>
      <c r="P22" s="44"/>
      <c r="Q22" s="44" t="s">
        <v>27</v>
      </c>
      <c r="R22" s="45">
        <f>F8</f>
        <v>20</v>
      </c>
      <c r="S22" s="39"/>
      <c r="T22" s="44" t="s">
        <v>27</v>
      </c>
      <c r="U22" s="45" t="str">
        <f>E16</f>
        <v>TBT</v>
      </c>
      <c r="V22" s="39"/>
      <c r="W22" s="39"/>
      <c r="X22" s="39"/>
      <c r="Y22" s="39"/>
      <c r="Z22" s="40"/>
    </row>
    <row r="23" spans="2:26">
      <c r="B23" s="6"/>
      <c r="C23" s="7"/>
      <c r="D23" s="8"/>
      <c r="E23" s="8"/>
      <c r="F23" s="8"/>
      <c r="G23" s="8"/>
      <c r="H23" s="8"/>
      <c r="I23" s="8"/>
      <c r="J23" s="8"/>
      <c r="K23" s="8"/>
      <c r="L23" s="9"/>
      <c r="N23" s="44" t="s">
        <v>28</v>
      </c>
      <c r="O23" s="45">
        <f>G8</f>
        <v>16</v>
      </c>
      <c r="P23" s="44"/>
      <c r="Q23" s="44" t="s">
        <v>28</v>
      </c>
      <c r="R23" s="45">
        <f>H8</f>
        <v>60</v>
      </c>
      <c r="S23" s="39"/>
      <c r="T23" s="44" t="s">
        <v>28</v>
      </c>
      <c r="U23" s="45">
        <f>G16</f>
        <v>10</v>
      </c>
      <c r="V23" s="39"/>
      <c r="W23" s="39"/>
      <c r="X23" s="39"/>
      <c r="Y23" s="39"/>
      <c r="Z23" s="40"/>
    </row>
    <row r="24" spans="2:26">
      <c r="B24" s="6"/>
      <c r="C24" s="7"/>
      <c r="D24" s="8"/>
      <c r="E24" s="8"/>
      <c r="F24" s="8"/>
      <c r="G24" s="8"/>
      <c r="H24" s="8"/>
      <c r="I24" s="8"/>
      <c r="J24" s="8"/>
      <c r="K24" s="8"/>
      <c r="L24" s="9"/>
      <c r="N24" s="44" t="s">
        <v>5</v>
      </c>
      <c r="O24" s="45">
        <f>I8</f>
        <v>16</v>
      </c>
      <c r="P24" s="44"/>
      <c r="Q24" s="44" t="s">
        <v>5</v>
      </c>
      <c r="R24" s="45">
        <f>J8</f>
        <v>60</v>
      </c>
      <c r="S24" s="39"/>
      <c r="T24" s="44" t="s">
        <v>5</v>
      </c>
      <c r="U24" s="45">
        <f>I16</f>
        <v>5</v>
      </c>
      <c r="V24" s="39"/>
      <c r="W24" s="39"/>
      <c r="X24" s="39"/>
      <c r="Y24" s="39"/>
      <c r="Z24" s="40"/>
    </row>
    <row r="25" spans="2:26" ht="15" thickBot="1">
      <c r="B25" s="10"/>
      <c r="C25" s="11"/>
      <c r="D25" s="12"/>
      <c r="E25" s="12"/>
      <c r="F25" s="12"/>
      <c r="G25" s="12"/>
      <c r="H25" s="12"/>
      <c r="I25" s="12"/>
      <c r="J25" s="12"/>
      <c r="K25" s="12"/>
      <c r="L25" s="1"/>
      <c r="N25" s="44" t="s">
        <v>29</v>
      </c>
      <c r="O25" s="45">
        <f>K8</f>
        <v>16</v>
      </c>
      <c r="P25" s="44"/>
      <c r="Q25" s="44" t="s">
        <v>29</v>
      </c>
      <c r="R25" s="45">
        <f>L8</f>
        <v>60</v>
      </c>
      <c r="S25" s="39"/>
      <c r="T25" s="44" t="s">
        <v>29</v>
      </c>
      <c r="U25" s="45">
        <f>K16</f>
        <v>5.4</v>
      </c>
      <c r="V25" s="39"/>
      <c r="W25" s="39"/>
      <c r="X25" s="39"/>
      <c r="Y25" s="39"/>
      <c r="Z25" s="40"/>
    </row>
    <row r="26" spans="2:26"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2:26">
      <c r="N27" s="46" t="s">
        <v>39</v>
      </c>
      <c r="O27" s="44"/>
      <c r="P27" s="44"/>
      <c r="Q27" s="46" t="s">
        <v>40</v>
      </c>
      <c r="R27" s="44"/>
      <c r="S27" s="39"/>
      <c r="T27" s="46" t="s">
        <v>45</v>
      </c>
      <c r="U27" s="44"/>
      <c r="V27" s="39"/>
      <c r="W27" s="39"/>
      <c r="X27" s="39"/>
      <c r="Y27" s="39"/>
      <c r="Z27" s="40"/>
    </row>
    <row r="28" spans="2:26">
      <c r="N28" s="44" t="s">
        <v>27</v>
      </c>
      <c r="O28" s="45">
        <f>E9</f>
        <v>1</v>
      </c>
      <c r="P28" s="44"/>
      <c r="Q28" s="44" t="s">
        <v>27</v>
      </c>
      <c r="R28" s="45">
        <f>F9</f>
        <v>10</v>
      </c>
      <c r="S28" s="39"/>
      <c r="T28" s="44" t="s">
        <v>27</v>
      </c>
      <c r="U28" s="45" t="str">
        <f>E17</f>
        <v>NA</v>
      </c>
      <c r="V28" s="39"/>
      <c r="W28" s="39"/>
      <c r="X28" s="39"/>
      <c r="Y28" s="39"/>
      <c r="Z28" s="40"/>
    </row>
    <row r="29" spans="2:26">
      <c r="N29" s="44" t="s">
        <v>28</v>
      </c>
      <c r="O29" s="45">
        <f>G9</f>
        <v>16</v>
      </c>
      <c r="P29" s="44"/>
      <c r="Q29" s="44" t="s">
        <v>28</v>
      </c>
      <c r="R29" s="45">
        <f>H9</f>
        <v>60</v>
      </c>
      <c r="S29" s="39"/>
      <c r="T29" s="44" t="s">
        <v>28</v>
      </c>
      <c r="U29" s="45">
        <f>G17</f>
        <v>1</v>
      </c>
      <c r="V29" s="39"/>
      <c r="W29" s="39"/>
      <c r="X29" s="39"/>
      <c r="Y29" s="39"/>
      <c r="Z29" s="40"/>
    </row>
    <row r="30" spans="2:26">
      <c r="N30" s="44" t="s">
        <v>5</v>
      </c>
      <c r="O30" s="45">
        <f>I9</f>
        <v>16</v>
      </c>
      <c r="P30" s="44"/>
      <c r="Q30" s="44" t="s">
        <v>5</v>
      </c>
      <c r="R30" s="45">
        <f>J9</f>
        <v>30</v>
      </c>
      <c r="S30" s="39"/>
      <c r="T30" s="44" t="s">
        <v>5</v>
      </c>
      <c r="U30" s="45">
        <f>I17</f>
        <v>8.5000000000000006E-2</v>
      </c>
      <c r="V30" s="39"/>
      <c r="W30" s="39"/>
      <c r="X30" s="39"/>
      <c r="Y30" s="39"/>
      <c r="Z30" s="40"/>
    </row>
    <row r="31" spans="2:26" ht="15" thickBot="1">
      <c r="N31" s="44" t="s">
        <v>29</v>
      </c>
      <c r="O31" s="45">
        <f>K9</f>
        <v>16</v>
      </c>
      <c r="P31" s="44"/>
      <c r="Q31" s="44" t="s">
        <v>29</v>
      </c>
      <c r="R31" s="45">
        <f>L9</f>
        <v>30</v>
      </c>
      <c r="S31" s="41"/>
      <c r="T31" s="44" t="s">
        <v>29</v>
      </c>
      <c r="U31" s="45" t="str">
        <f>K17</f>
        <v>TBT</v>
      </c>
      <c r="V31" s="41"/>
      <c r="W31" s="41"/>
      <c r="X31" s="41"/>
      <c r="Y31" s="41"/>
      <c r="Z31" s="42"/>
    </row>
  </sheetData>
  <mergeCells count="21">
    <mergeCell ref="E14:F14"/>
    <mergeCell ref="G14:H14"/>
    <mergeCell ref="I14:J14"/>
    <mergeCell ref="K14:L14"/>
    <mergeCell ref="D1:H1"/>
    <mergeCell ref="E3:F3"/>
    <mergeCell ref="G3:H3"/>
    <mergeCell ref="I3:J3"/>
    <mergeCell ref="K3:L3"/>
    <mergeCell ref="E17:F17"/>
    <mergeCell ref="G17:H17"/>
    <mergeCell ref="I17:J17"/>
    <mergeCell ref="K17:L17"/>
    <mergeCell ref="E15:F15"/>
    <mergeCell ref="G15:H15"/>
    <mergeCell ref="I15:J15"/>
    <mergeCell ref="K15:L15"/>
    <mergeCell ref="E16:F16"/>
    <mergeCell ref="G16:H16"/>
    <mergeCell ref="I16:J16"/>
    <mergeCell ref="K16:L16"/>
  </mergeCells>
  <pageMargins left="0.25" right="0.2" top="0.75" bottom="0.75" header="0.3" footer="0.3"/>
  <pageSetup scale="8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1"/>
  <sheetViews>
    <sheetView topLeftCell="B1" zoomScale="70" zoomScaleNormal="70" zoomScalePageLayoutView="70" workbookViewId="0">
      <selection activeCell="K15" sqref="K15:L15"/>
    </sheetView>
  </sheetViews>
  <sheetFormatPr baseColWidth="10" defaultColWidth="8.83203125" defaultRowHeight="14" x14ac:dyDescent="0"/>
  <cols>
    <col min="1" max="1" width="9.5" bestFit="1" customWidth="1"/>
    <col min="2" max="2" width="5.33203125" bestFit="1" customWidth="1"/>
    <col min="3" max="3" width="28.1640625" bestFit="1" customWidth="1"/>
    <col min="4" max="12" width="12.6640625" style="2" customWidth="1"/>
    <col min="20" max="20" width="17.5" customWidth="1"/>
  </cols>
  <sheetData>
    <row r="1" spans="2:29" ht="46.5" customHeight="1">
      <c r="B1" s="3"/>
      <c r="C1" s="22">
        <v>41198</v>
      </c>
      <c r="D1" s="195" t="s">
        <v>16</v>
      </c>
      <c r="E1" s="195"/>
      <c r="F1" s="196"/>
      <c r="G1" s="196"/>
      <c r="H1" s="196"/>
      <c r="I1" s="78"/>
      <c r="J1" s="4"/>
      <c r="K1" s="4"/>
      <c r="L1" s="5"/>
      <c r="N1" s="44" t="s">
        <v>30</v>
      </c>
      <c r="O1" s="44"/>
      <c r="P1" s="44"/>
      <c r="Q1" s="44" t="s">
        <v>31</v>
      </c>
      <c r="R1" s="44"/>
      <c r="S1" s="36"/>
      <c r="T1" s="47" t="s">
        <v>41</v>
      </c>
      <c r="U1" s="44"/>
      <c r="V1" s="44"/>
      <c r="W1" s="44" t="s">
        <v>42</v>
      </c>
      <c r="X1" s="44"/>
      <c r="Y1" s="36"/>
      <c r="Z1" s="37"/>
      <c r="AA1" s="35"/>
      <c r="AB1" s="35"/>
      <c r="AC1" s="35"/>
    </row>
    <row r="2" spans="2:29">
      <c r="B2" s="6"/>
      <c r="C2" s="7"/>
      <c r="D2" s="8"/>
      <c r="E2" s="8"/>
      <c r="F2" s="8"/>
      <c r="G2" s="8"/>
      <c r="H2" s="8"/>
      <c r="I2" s="8"/>
      <c r="J2" s="8"/>
      <c r="K2" s="8"/>
      <c r="L2" s="9"/>
      <c r="N2" s="44" t="s">
        <v>27</v>
      </c>
      <c r="O2" s="45">
        <f>E5</f>
        <v>100</v>
      </c>
      <c r="P2" s="44"/>
      <c r="Q2" s="44" t="s">
        <v>27</v>
      </c>
      <c r="R2" s="45">
        <f>F5</f>
        <v>350</v>
      </c>
      <c r="S2" s="39"/>
      <c r="T2" s="44" t="s">
        <v>27</v>
      </c>
      <c r="U2" s="45">
        <f>E10</f>
        <v>5</v>
      </c>
      <c r="V2" s="44"/>
      <c r="W2" s="44" t="s">
        <v>27</v>
      </c>
      <c r="X2" s="45" t="str">
        <f>F10</f>
        <v>TBT</v>
      </c>
      <c r="Y2" s="39"/>
      <c r="Z2" s="40"/>
      <c r="AA2" s="35"/>
      <c r="AB2" s="35"/>
      <c r="AC2" s="35"/>
    </row>
    <row r="3" spans="2:29" ht="15">
      <c r="B3" s="23" t="s">
        <v>0</v>
      </c>
      <c r="C3" s="24" t="s">
        <v>1</v>
      </c>
      <c r="D3" s="79" t="s">
        <v>2</v>
      </c>
      <c r="E3" s="197" t="s">
        <v>3</v>
      </c>
      <c r="F3" s="197"/>
      <c r="G3" s="197" t="s">
        <v>4</v>
      </c>
      <c r="H3" s="197"/>
      <c r="I3" s="197" t="s">
        <v>5</v>
      </c>
      <c r="J3" s="197"/>
      <c r="K3" s="198" t="s">
        <v>26</v>
      </c>
      <c r="L3" s="199"/>
      <c r="N3" s="44" t="s">
        <v>28</v>
      </c>
      <c r="O3" s="45">
        <f>G5</f>
        <v>500</v>
      </c>
      <c r="P3" s="44"/>
      <c r="Q3" s="44" t="s">
        <v>28</v>
      </c>
      <c r="R3" s="45">
        <f>H5</f>
        <v>1000</v>
      </c>
      <c r="S3" s="39"/>
      <c r="T3" s="44" t="s">
        <v>28</v>
      </c>
      <c r="U3" s="45">
        <f>G10</f>
        <v>20</v>
      </c>
      <c r="V3" s="44"/>
      <c r="W3" s="44" t="s">
        <v>28</v>
      </c>
      <c r="X3" s="45">
        <f>H10</f>
        <v>160</v>
      </c>
      <c r="Y3" s="39"/>
      <c r="Z3" s="40"/>
      <c r="AA3" s="35"/>
      <c r="AB3" s="35"/>
      <c r="AC3" s="35"/>
    </row>
    <row r="4" spans="2:29" ht="16" thickBot="1">
      <c r="B4" s="18"/>
      <c r="C4" s="7"/>
      <c r="D4" s="8"/>
      <c r="E4" s="27" t="s">
        <v>20</v>
      </c>
      <c r="F4" s="25" t="s">
        <v>21</v>
      </c>
      <c r="G4" s="29" t="s">
        <v>19</v>
      </c>
      <c r="H4" s="25" t="s">
        <v>21</v>
      </c>
      <c r="I4" s="29" t="s">
        <v>19</v>
      </c>
      <c r="J4" s="33" t="s">
        <v>21</v>
      </c>
      <c r="K4" s="30" t="s">
        <v>18</v>
      </c>
      <c r="L4" s="26" t="s">
        <v>17</v>
      </c>
      <c r="N4" s="44" t="s">
        <v>5</v>
      </c>
      <c r="O4" s="45">
        <f>I5</f>
        <v>260</v>
      </c>
      <c r="P4" s="44"/>
      <c r="Q4" s="44" t="s">
        <v>5</v>
      </c>
      <c r="R4" s="45">
        <f>J5</f>
        <v>420</v>
      </c>
      <c r="S4" s="39"/>
      <c r="T4" s="44" t="s">
        <v>5</v>
      </c>
      <c r="U4" s="45">
        <f>I10</f>
        <v>13</v>
      </c>
      <c r="V4" s="44"/>
      <c r="W4" s="44" t="s">
        <v>5</v>
      </c>
      <c r="X4" s="45">
        <f>J10</f>
        <v>100</v>
      </c>
      <c r="Y4" s="39"/>
      <c r="Z4" s="40"/>
      <c r="AA4" s="35"/>
      <c r="AB4" s="35"/>
      <c r="AC4" s="35"/>
    </row>
    <row r="5" spans="2:29" ht="16" thickTop="1">
      <c r="B5" s="19">
        <v>1</v>
      </c>
      <c r="C5" s="17" t="s">
        <v>6</v>
      </c>
      <c r="D5" s="13" t="s">
        <v>7</v>
      </c>
      <c r="E5" s="28">
        <v>100</v>
      </c>
      <c r="F5" s="15">
        <v>350</v>
      </c>
      <c r="G5" s="28">
        <v>500</v>
      </c>
      <c r="H5" s="15">
        <v>1000</v>
      </c>
      <c r="I5" s="28">
        <f>(240+280)/2</f>
        <v>260</v>
      </c>
      <c r="J5" s="34">
        <v>420</v>
      </c>
      <c r="K5" s="74">
        <v>320</v>
      </c>
      <c r="L5" s="55">
        <v>410</v>
      </c>
      <c r="N5" s="44" t="s">
        <v>29</v>
      </c>
      <c r="O5" s="45">
        <f>K5</f>
        <v>320</v>
      </c>
      <c r="P5" s="44"/>
      <c r="Q5" s="44" t="s">
        <v>29</v>
      </c>
      <c r="R5" s="45">
        <f>L5</f>
        <v>410</v>
      </c>
      <c r="S5" s="39"/>
      <c r="T5" s="44" t="s">
        <v>29</v>
      </c>
      <c r="U5" s="45">
        <f>K10</f>
        <v>21.22</v>
      </c>
      <c r="V5" s="44"/>
      <c r="W5" s="44" t="s">
        <v>29</v>
      </c>
      <c r="X5" s="45" t="str">
        <f>L10</f>
        <v>TBT</v>
      </c>
      <c r="Y5" s="39"/>
      <c r="Z5" s="40"/>
      <c r="AA5" s="35"/>
      <c r="AB5" s="35"/>
      <c r="AC5" s="35"/>
    </row>
    <row r="6" spans="2:29" ht="15">
      <c r="B6" s="19">
        <v>2</v>
      </c>
      <c r="C6" s="17" t="s">
        <v>23</v>
      </c>
      <c r="D6" s="13" t="s">
        <v>8</v>
      </c>
      <c r="E6" s="28">
        <v>20</v>
      </c>
      <c r="F6" s="15">
        <v>150</v>
      </c>
      <c r="G6" s="28">
        <v>40</v>
      </c>
      <c r="H6" s="15">
        <v>240</v>
      </c>
      <c r="I6" s="28">
        <v>40</v>
      </c>
      <c r="J6" s="34">
        <v>230</v>
      </c>
      <c r="K6" s="74">
        <v>36</v>
      </c>
      <c r="L6" s="75">
        <v>209</v>
      </c>
      <c r="N6" s="38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  <c r="AA6" s="35"/>
      <c r="AB6" s="35"/>
      <c r="AC6" s="35"/>
    </row>
    <row r="7" spans="2:29" ht="15">
      <c r="B7" s="19">
        <v>3</v>
      </c>
      <c r="C7" s="17" t="s">
        <v>24</v>
      </c>
      <c r="D7" s="13" t="s">
        <v>9</v>
      </c>
      <c r="E7" s="28">
        <v>2</v>
      </c>
      <c r="F7" s="15">
        <v>21</v>
      </c>
      <c r="G7" s="28">
        <v>16</v>
      </c>
      <c r="H7" s="15">
        <v>160</v>
      </c>
      <c r="I7" s="28">
        <f>(4.8+5.2)/2</f>
        <v>5</v>
      </c>
      <c r="J7" s="34">
        <f>(37.2+43.4)/2</f>
        <v>40.299999999999997</v>
      </c>
      <c r="K7" s="74">
        <v>6.4</v>
      </c>
      <c r="L7" s="76">
        <v>40.5</v>
      </c>
      <c r="N7" s="46" t="s">
        <v>32</v>
      </c>
      <c r="O7" s="44"/>
      <c r="P7" s="44"/>
      <c r="Q7" s="46" t="s">
        <v>33</v>
      </c>
      <c r="R7" s="44"/>
      <c r="S7" s="43"/>
      <c r="T7" s="44" t="s">
        <v>43</v>
      </c>
      <c r="U7" s="44"/>
      <c r="V7" s="44"/>
      <c r="W7" s="44" t="s">
        <v>44</v>
      </c>
      <c r="X7" s="44"/>
      <c r="Y7" s="39"/>
      <c r="Z7" s="40"/>
      <c r="AA7" s="35"/>
      <c r="AB7" s="35"/>
      <c r="AC7" s="35"/>
    </row>
    <row r="8" spans="2:29" ht="15">
      <c r="B8" s="19">
        <v>4</v>
      </c>
      <c r="C8" s="48" t="s">
        <v>10</v>
      </c>
      <c r="D8" s="13" t="s">
        <v>11</v>
      </c>
      <c r="E8" s="28">
        <v>2</v>
      </c>
      <c r="F8" s="15">
        <v>20</v>
      </c>
      <c r="G8" s="28">
        <v>16</v>
      </c>
      <c r="H8" s="15">
        <v>60</v>
      </c>
      <c r="I8" s="28">
        <v>16</v>
      </c>
      <c r="J8" s="34">
        <v>60</v>
      </c>
      <c r="K8" s="77">
        <v>16</v>
      </c>
      <c r="L8" s="76">
        <v>60</v>
      </c>
      <c r="N8" s="44" t="s">
        <v>27</v>
      </c>
      <c r="O8" s="45">
        <f>E6</f>
        <v>20</v>
      </c>
      <c r="P8" s="44"/>
      <c r="Q8" s="44" t="s">
        <v>27</v>
      </c>
      <c r="R8" s="45">
        <f>F6</f>
        <v>150</v>
      </c>
      <c r="S8" s="43"/>
      <c r="T8" s="44" t="s">
        <v>27</v>
      </c>
      <c r="U8" s="45">
        <f>E12</f>
        <v>0.62</v>
      </c>
      <c r="V8" s="44"/>
      <c r="W8" s="44" t="s">
        <v>27</v>
      </c>
      <c r="X8" s="45">
        <f>F12</f>
        <v>6.82</v>
      </c>
      <c r="Y8" s="39"/>
      <c r="Z8" s="40"/>
      <c r="AA8" s="35"/>
      <c r="AB8" s="35"/>
      <c r="AC8" s="35"/>
    </row>
    <row r="9" spans="2:29" ht="15">
      <c r="B9" s="19">
        <v>5</v>
      </c>
      <c r="C9" s="48" t="s">
        <v>12</v>
      </c>
      <c r="D9" s="13" t="s">
        <v>11</v>
      </c>
      <c r="E9" s="28">
        <v>1</v>
      </c>
      <c r="F9" s="15">
        <v>10</v>
      </c>
      <c r="G9" s="28">
        <v>16</v>
      </c>
      <c r="H9" s="15">
        <v>60</v>
      </c>
      <c r="I9" s="28">
        <v>16</v>
      </c>
      <c r="J9" s="34">
        <v>30</v>
      </c>
      <c r="K9" s="77">
        <v>16</v>
      </c>
      <c r="L9" s="76">
        <v>30</v>
      </c>
      <c r="N9" s="44" t="s">
        <v>28</v>
      </c>
      <c r="O9" s="45">
        <f>G6</f>
        <v>40</v>
      </c>
      <c r="P9" s="44"/>
      <c r="Q9" s="44" t="s">
        <v>28</v>
      </c>
      <c r="R9" s="45">
        <f>H6</f>
        <v>240</v>
      </c>
      <c r="S9" s="43"/>
      <c r="T9" s="44" t="s">
        <v>28</v>
      </c>
      <c r="U9" s="45">
        <f>G12</f>
        <v>16</v>
      </c>
      <c r="V9" s="44"/>
      <c r="W9" s="44" t="s">
        <v>28</v>
      </c>
      <c r="X9" s="45">
        <f>H12</f>
        <v>120</v>
      </c>
      <c r="Y9" s="39"/>
      <c r="Z9" s="40"/>
    </row>
    <row r="10" spans="2:29" ht="30">
      <c r="B10" s="19">
        <v>6</v>
      </c>
      <c r="C10" s="16" t="s">
        <v>25</v>
      </c>
      <c r="D10" s="13" t="s">
        <v>8</v>
      </c>
      <c r="E10" s="28">
        <v>5</v>
      </c>
      <c r="F10" s="15" t="s">
        <v>48</v>
      </c>
      <c r="G10" s="28">
        <v>20</v>
      </c>
      <c r="H10" s="80">
        <v>160</v>
      </c>
      <c r="I10" s="28">
        <v>13</v>
      </c>
      <c r="J10" s="34">
        <v>100</v>
      </c>
      <c r="K10" s="74">
        <v>21.22</v>
      </c>
      <c r="L10" s="81" t="s">
        <v>48</v>
      </c>
      <c r="N10" s="44" t="s">
        <v>5</v>
      </c>
      <c r="O10" s="45">
        <f>I6</f>
        <v>40</v>
      </c>
      <c r="P10" s="44"/>
      <c r="Q10" s="44" t="s">
        <v>5</v>
      </c>
      <c r="R10" s="45">
        <f>J6</f>
        <v>230</v>
      </c>
      <c r="S10" s="43"/>
      <c r="T10" s="44" t="s">
        <v>5</v>
      </c>
      <c r="U10" s="45">
        <f>I12</f>
        <v>2.8</v>
      </c>
      <c r="V10" s="44"/>
      <c r="W10" s="44" t="s">
        <v>5</v>
      </c>
      <c r="X10" s="45">
        <f>J12</f>
        <v>28</v>
      </c>
      <c r="Y10" s="39"/>
      <c r="Z10" s="40"/>
    </row>
    <row r="11" spans="2:29" ht="30">
      <c r="B11" s="19">
        <v>7</v>
      </c>
      <c r="C11" s="16" t="s">
        <v>47</v>
      </c>
      <c r="D11" s="13" t="s">
        <v>8</v>
      </c>
      <c r="E11" s="28">
        <v>2</v>
      </c>
      <c r="F11" s="15" t="s">
        <v>49</v>
      </c>
      <c r="G11" s="28">
        <v>8</v>
      </c>
      <c r="H11" s="80" t="s">
        <v>49</v>
      </c>
      <c r="I11" s="28" t="s">
        <v>49</v>
      </c>
      <c r="J11" s="34" t="s">
        <v>49</v>
      </c>
      <c r="K11" s="74">
        <v>5.96</v>
      </c>
      <c r="L11" s="81" t="s">
        <v>48</v>
      </c>
      <c r="N11" s="44"/>
      <c r="O11" s="45"/>
      <c r="P11" s="44"/>
      <c r="Q11" s="44"/>
      <c r="R11" s="45"/>
      <c r="S11" s="43"/>
      <c r="T11" s="44"/>
      <c r="U11" s="45"/>
      <c r="V11" s="44"/>
      <c r="W11" s="44"/>
      <c r="X11" s="45"/>
      <c r="Y11" s="39"/>
      <c r="Z11" s="40"/>
    </row>
    <row r="12" spans="2:29" ht="15">
      <c r="B12" s="19">
        <v>8</v>
      </c>
      <c r="C12" s="16" t="s">
        <v>13</v>
      </c>
      <c r="D12" s="13" t="s">
        <v>8</v>
      </c>
      <c r="E12" s="28">
        <v>0.62</v>
      </c>
      <c r="F12" s="63">
        <v>6.82</v>
      </c>
      <c r="G12" s="28">
        <v>16</v>
      </c>
      <c r="H12" s="15">
        <v>120</v>
      </c>
      <c r="I12" s="28">
        <v>2.8</v>
      </c>
      <c r="J12" s="34">
        <v>28</v>
      </c>
      <c r="K12" s="77">
        <v>3.06</v>
      </c>
      <c r="L12" s="81" t="s">
        <v>48</v>
      </c>
      <c r="N12" s="44" t="s">
        <v>29</v>
      </c>
      <c r="O12" s="45">
        <f>K6</f>
        <v>36</v>
      </c>
      <c r="P12" s="44"/>
      <c r="Q12" s="44" t="s">
        <v>29</v>
      </c>
      <c r="R12" s="45">
        <f>L6</f>
        <v>209</v>
      </c>
      <c r="S12" s="43"/>
      <c r="T12" s="44" t="s">
        <v>29</v>
      </c>
      <c r="U12" s="45">
        <f>K12</f>
        <v>3.06</v>
      </c>
      <c r="V12" s="44"/>
      <c r="W12" s="44" t="s">
        <v>29</v>
      </c>
      <c r="X12" s="45" t="str">
        <f>L12</f>
        <v>TBT</v>
      </c>
      <c r="Y12" s="39"/>
      <c r="Z12" s="40"/>
    </row>
    <row r="13" spans="2:29" ht="15">
      <c r="B13" s="19">
        <v>9</v>
      </c>
      <c r="C13" s="16" t="s">
        <v>51</v>
      </c>
      <c r="D13" s="13" t="s">
        <v>52</v>
      </c>
      <c r="E13" s="28">
        <v>167</v>
      </c>
      <c r="F13" s="15" t="s">
        <v>48</v>
      </c>
      <c r="G13" s="28">
        <v>500</v>
      </c>
      <c r="H13" s="15">
        <v>5000</v>
      </c>
      <c r="I13" s="28">
        <v>160</v>
      </c>
      <c r="J13" s="34">
        <v>500</v>
      </c>
      <c r="K13" s="77">
        <v>460</v>
      </c>
      <c r="L13" s="81" t="s">
        <v>48</v>
      </c>
      <c r="N13" s="57"/>
      <c r="O13" s="58"/>
      <c r="P13" s="57"/>
      <c r="Q13" s="57"/>
      <c r="R13" s="58"/>
      <c r="S13" s="43"/>
      <c r="T13" s="57"/>
      <c r="U13" s="58"/>
      <c r="V13" s="57"/>
      <c r="W13" s="57"/>
      <c r="X13" s="58"/>
      <c r="Y13" s="39"/>
      <c r="Z13" s="40"/>
    </row>
    <row r="14" spans="2:29" ht="16" thickBot="1">
      <c r="B14" s="23" t="s">
        <v>0</v>
      </c>
      <c r="C14" s="24" t="s">
        <v>1</v>
      </c>
      <c r="D14" s="79" t="s">
        <v>2</v>
      </c>
      <c r="E14" s="191" t="s">
        <v>22</v>
      </c>
      <c r="F14" s="192"/>
      <c r="G14" s="191" t="s">
        <v>22</v>
      </c>
      <c r="H14" s="192"/>
      <c r="I14" s="191" t="s">
        <v>22</v>
      </c>
      <c r="J14" s="193"/>
      <c r="K14" s="191" t="s">
        <v>22</v>
      </c>
      <c r="L14" s="194"/>
      <c r="N14" s="38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2:29" ht="16" thickTop="1">
      <c r="B15" s="21">
        <v>10</v>
      </c>
      <c r="C15" s="17" t="s">
        <v>14</v>
      </c>
      <c r="D15" s="14" t="s">
        <v>8</v>
      </c>
      <c r="E15" s="187">
        <v>10</v>
      </c>
      <c r="F15" s="188"/>
      <c r="G15" s="187">
        <v>20</v>
      </c>
      <c r="H15" s="188"/>
      <c r="I15" s="187">
        <v>9.7799999999999994</v>
      </c>
      <c r="J15" s="189"/>
      <c r="K15" s="200">
        <v>9.7799999999999994</v>
      </c>
      <c r="L15" s="201"/>
      <c r="N15" s="46" t="s">
        <v>34</v>
      </c>
      <c r="O15" s="44"/>
      <c r="P15" s="44"/>
      <c r="Q15" s="46" t="s">
        <v>35</v>
      </c>
      <c r="R15" s="44"/>
      <c r="S15" s="39"/>
      <c r="T15" s="46" t="s">
        <v>14</v>
      </c>
      <c r="U15" s="44"/>
      <c r="V15" s="39"/>
      <c r="W15" s="39"/>
      <c r="X15" s="39"/>
      <c r="Y15" s="39"/>
      <c r="Z15" s="40"/>
    </row>
    <row r="16" spans="2:29" ht="15">
      <c r="B16" s="21">
        <v>11</v>
      </c>
      <c r="C16" s="17" t="s">
        <v>46</v>
      </c>
      <c r="D16" s="14" t="s">
        <v>8</v>
      </c>
      <c r="E16" s="187" t="s">
        <v>48</v>
      </c>
      <c r="F16" s="188"/>
      <c r="G16" s="187">
        <v>10</v>
      </c>
      <c r="H16" s="188"/>
      <c r="I16" s="187">
        <v>5</v>
      </c>
      <c r="J16" s="189"/>
      <c r="K16" s="200">
        <v>5.4</v>
      </c>
      <c r="L16" s="201"/>
      <c r="N16" s="44" t="s">
        <v>27</v>
      </c>
      <c r="O16" s="45">
        <f>E7</f>
        <v>2</v>
      </c>
      <c r="P16" s="44"/>
      <c r="Q16" s="44" t="s">
        <v>27</v>
      </c>
      <c r="R16" s="45">
        <f>F7</f>
        <v>21</v>
      </c>
      <c r="S16" s="39"/>
      <c r="T16" s="44" t="s">
        <v>27</v>
      </c>
      <c r="U16" s="45">
        <f>E15</f>
        <v>10</v>
      </c>
      <c r="V16" s="39"/>
      <c r="W16" s="39"/>
      <c r="X16" s="39"/>
      <c r="Y16" s="39"/>
      <c r="Z16" s="40"/>
    </row>
    <row r="17" spans="2:26" ht="15">
      <c r="B17" s="21">
        <v>12</v>
      </c>
      <c r="C17" s="17" t="s">
        <v>45</v>
      </c>
      <c r="D17" s="14" t="s">
        <v>8</v>
      </c>
      <c r="E17" s="187" t="s">
        <v>49</v>
      </c>
      <c r="F17" s="188"/>
      <c r="G17" s="187">
        <v>1</v>
      </c>
      <c r="H17" s="188"/>
      <c r="I17" s="187">
        <v>8.5000000000000006E-2</v>
      </c>
      <c r="J17" s="189"/>
      <c r="K17" s="187">
        <v>0.06</v>
      </c>
      <c r="L17" s="190"/>
      <c r="N17" s="44" t="s">
        <v>28</v>
      </c>
      <c r="O17" s="45">
        <f>G7</f>
        <v>16</v>
      </c>
      <c r="P17" s="44"/>
      <c r="Q17" s="44" t="s">
        <v>28</v>
      </c>
      <c r="R17" s="45">
        <f>H7</f>
        <v>160</v>
      </c>
      <c r="S17" s="39"/>
      <c r="T17" s="44" t="s">
        <v>28</v>
      </c>
      <c r="U17" s="45">
        <f>G15</f>
        <v>20</v>
      </c>
      <c r="V17" s="39"/>
      <c r="W17" s="39"/>
      <c r="X17" s="39"/>
      <c r="Y17" s="39"/>
      <c r="Z17" s="40"/>
    </row>
    <row r="18" spans="2:26">
      <c r="B18" s="6"/>
      <c r="C18" s="7"/>
      <c r="D18" s="8"/>
      <c r="E18" s="8"/>
      <c r="F18" s="8"/>
      <c r="G18" s="8"/>
      <c r="H18" s="8"/>
      <c r="I18" s="8"/>
      <c r="J18" s="8"/>
      <c r="K18" s="8"/>
      <c r="L18" s="9"/>
      <c r="N18" s="44" t="s">
        <v>5</v>
      </c>
      <c r="O18" s="45">
        <f>I7</f>
        <v>5</v>
      </c>
      <c r="P18" s="44"/>
      <c r="Q18" s="44" t="s">
        <v>5</v>
      </c>
      <c r="R18" s="45">
        <f>J7</f>
        <v>40.299999999999997</v>
      </c>
      <c r="S18" s="39"/>
      <c r="T18" s="44" t="s">
        <v>5</v>
      </c>
      <c r="U18" s="45">
        <f>I15</f>
        <v>9.7799999999999994</v>
      </c>
      <c r="V18" s="39"/>
      <c r="W18" s="39"/>
      <c r="X18" s="39"/>
      <c r="Y18" s="39"/>
      <c r="Z18" s="40"/>
    </row>
    <row r="19" spans="2:26">
      <c r="B19" s="6"/>
      <c r="C19" s="7"/>
      <c r="D19" s="8"/>
      <c r="E19" s="8"/>
      <c r="F19" s="8"/>
      <c r="G19" s="8"/>
      <c r="H19" s="8"/>
      <c r="I19" s="8"/>
      <c r="J19" s="8"/>
      <c r="K19" s="8"/>
      <c r="L19" s="9"/>
      <c r="N19" s="44" t="s">
        <v>29</v>
      </c>
      <c r="O19" s="45">
        <f>K7</f>
        <v>6.4</v>
      </c>
      <c r="P19" s="44"/>
      <c r="Q19" s="44" t="s">
        <v>29</v>
      </c>
      <c r="R19" s="45">
        <f>L7</f>
        <v>40.5</v>
      </c>
      <c r="S19" s="39"/>
      <c r="T19" s="44" t="s">
        <v>29</v>
      </c>
      <c r="U19" s="45">
        <f>K15</f>
        <v>9.7799999999999994</v>
      </c>
      <c r="V19" s="39"/>
      <c r="W19" s="39"/>
      <c r="X19" s="39"/>
      <c r="Y19" s="39"/>
      <c r="Z19" s="40"/>
    </row>
    <row r="20" spans="2:26">
      <c r="B20" s="6"/>
      <c r="C20" s="7"/>
      <c r="D20" s="8"/>
      <c r="E20" s="8"/>
      <c r="F20" s="8"/>
      <c r="G20" s="8"/>
      <c r="H20" s="8"/>
      <c r="I20" s="8"/>
      <c r="J20" s="8"/>
      <c r="K20" s="8"/>
      <c r="L20" s="9"/>
      <c r="N20" s="38"/>
      <c r="O20" s="39"/>
      <c r="P20" s="39"/>
      <c r="Q20" s="39"/>
      <c r="R20" s="39" t="s">
        <v>36</v>
      </c>
      <c r="S20" s="39"/>
      <c r="T20" s="39"/>
      <c r="U20" s="39"/>
      <c r="V20" s="39"/>
      <c r="W20" s="39"/>
      <c r="X20" s="39"/>
      <c r="Y20" s="39"/>
      <c r="Z20" s="40"/>
    </row>
    <row r="21" spans="2:26">
      <c r="B21" s="6"/>
      <c r="C21" s="7"/>
      <c r="D21" s="8"/>
      <c r="E21" s="8"/>
      <c r="F21" s="8"/>
      <c r="G21" s="8"/>
      <c r="H21" s="8"/>
      <c r="I21" s="8"/>
      <c r="J21" s="8"/>
      <c r="K21" s="8"/>
      <c r="L21" s="9"/>
      <c r="N21" s="46" t="s">
        <v>37</v>
      </c>
      <c r="O21" s="44"/>
      <c r="P21" s="44"/>
      <c r="Q21" s="46" t="s">
        <v>38</v>
      </c>
      <c r="R21" s="44"/>
      <c r="S21" s="39"/>
      <c r="T21" s="46" t="s">
        <v>15</v>
      </c>
      <c r="U21" s="44"/>
      <c r="V21" s="39"/>
      <c r="W21" s="39"/>
      <c r="X21" s="39"/>
      <c r="Y21" s="39"/>
      <c r="Z21" s="40"/>
    </row>
    <row r="22" spans="2:26">
      <c r="B22" s="6"/>
      <c r="C22" s="7"/>
      <c r="D22" s="8"/>
      <c r="E22" s="8"/>
      <c r="F22" s="8"/>
      <c r="G22" s="8"/>
      <c r="H22" s="8"/>
      <c r="I22" s="8"/>
      <c r="J22" s="8"/>
      <c r="K22" s="8"/>
      <c r="L22" s="9"/>
      <c r="N22" s="44" t="s">
        <v>27</v>
      </c>
      <c r="O22" s="45">
        <f>E8</f>
        <v>2</v>
      </c>
      <c r="P22" s="44"/>
      <c r="Q22" s="44" t="s">
        <v>27</v>
      </c>
      <c r="R22" s="45">
        <f>F8</f>
        <v>20</v>
      </c>
      <c r="S22" s="39"/>
      <c r="T22" s="44" t="s">
        <v>27</v>
      </c>
      <c r="U22" s="45" t="str">
        <f>E16</f>
        <v>TBT</v>
      </c>
      <c r="V22" s="39"/>
      <c r="W22" s="39"/>
      <c r="X22" s="39"/>
      <c r="Y22" s="39"/>
      <c r="Z22" s="40"/>
    </row>
    <row r="23" spans="2:26">
      <c r="B23" s="6"/>
      <c r="C23" s="7"/>
      <c r="D23" s="8"/>
      <c r="E23" s="8"/>
      <c r="F23" s="8"/>
      <c r="G23" s="8"/>
      <c r="H23" s="8"/>
      <c r="I23" s="8"/>
      <c r="J23" s="8"/>
      <c r="K23" s="8"/>
      <c r="L23" s="9"/>
      <c r="N23" s="44" t="s">
        <v>28</v>
      </c>
      <c r="O23" s="45">
        <f>G8</f>
        <v>16</v>
      </c>
      <c r="P23" s="44"/>
      <c r="Q23" s="44" t="s">
        <v>28</v>
      </c>
      <c r="R23" s="45">
        <f>H8</f>
        <v>60</v>
      </c>
      <c r="S23" s="39"/>
      <c r="T23" s="44" t="s">
        <v>28</v>
      </c>
      <c r="U23" s="45">
        <f>G16</f>
        <v>10</v>
      </c>
      <c r="V23" s="39"/>
      <c r="W23" s="39"/>
      <c r="X23" s="39"/>
      <c r="Y23" s="39"/>
      <c r="Z23" s="40"/>
    </row>
    <row r="24" spans="2:26">
      <c r="B24" s="6"/>
      <c r="C24" s="7"/>
      <c r="D24" s="8"/>
      <c r="E24" s="8"/>
      <c r="F24" s="8"/>
      <c r="G24" s="8"/>
      <c r="H24" s="8"/>
      <c r="I24" s="8"/>
      <c r="J24" s="8"/>
      <c r="K24" s="8"/>
      <c r="L24" s="9"/>
      <c r="N24" s="44" t="s">
        <v>5</v>
      </c>
      <c r="O24" s="45">
        <f>I8</f>
        <v>16</v>
      </c>
      <c r="P24" s="44"/>
      <c r="Q24" s="44" t="s">
        <v>5</v>
      </c>
      <c r="R24" s="45">
        <f>J8</f>
        <v>60</v>
      </c>
      <c r="S24" s="39"/>
      <c r="T24" s="44" t="s">
        <v>5</v>
      </c>
      <c r="U24" s="45">
        <f>I16</f>
        <v>5</v>
      </c>
      <c r="V24" s="39"/>
      <c r="W24" s="39"/>
      <c r="X24" s="39"/>
      <c r="Y24" s="39"/>
      <c r="Z24" s="40"/>
    </row>
    <row r="25" spans="2:26" ht="15" thickBot="1">
      <c r="B25" s="10"/>
      <c r="C25" s="11"/>
      <c r="D25" s="12"/>
      <c r="E25" s="12"/>
      <c r="F25" s="12"/>
      <c r="G25" s="12"/>
      <c r="H25" s="12"/>
      <c r="I25" s="12"/>
      <c r="J25" s="12"/>
      <c r="K25" s="12"/>
      <c r="L25" s="1"/>
      <c r="N25" s="44" t="s">
        <v>29</v>
      </c>
      <c r="O25" s="45">
        <f>K8</f>
        <v>16</v>
      </c>
      <c r="P25" s="44"/>
      <c r="Q25" s="44" t="s">
        <v>29</v>
      </c>
      <c r="R25" s="45">
        <f>L8</f>
        <v>60</v>
      </c>
      <c r="S25" s="39"/>
      <c r="T25" s="44" t="s">
        <v>29</v>
      </c>
      <c r="U25" s="45">
        <f>K16</f>
        <v>5.4</v>
      </c>
      <c r="V25" s="39"/>
      <c r="W25" s="39"/>
      <c r="X25" s="39"/>
      <c r="Y25" s="39"/>
      <c r="Z25" s="40"/>
    </row>
    <row r="26" spans="2:26"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2:26">
      <c r="N27" s="46" t="s">
        <v>39</v>
      </c>
      <c r="O27" s="44"/>
      <c r="P27" s="44"/>
      <c r="Q27" s="46" t="s">
        <v>40</v>
      </c>
      <c r="R27" s="44"/>
      <c r="S27" s="39"/>
      <c r="T27" s="46" t="s">
        <v>45</v>
      </c>
      <c r="U27" s="44"/>
      <c r="V27" s="39"/>
      <c r="W27" s="39"/>
      <c r="X27" s="39"/>
      <c r="Y27" s="39"/>
      <c r="Z27" s="40"/>
    </row>
    <row r="28" spans="2:26">
      <c r="N28" s="44" t="s">
        <v>27</v>
      </c>
      <c r="O28" s="45">
        <f>E9</f>
        <v>1</v>
      </c>
      <c r="P28" s="44"/>
      <c r="Q28" s="44" t="s">
        <v>27</v>
      </c>
      <c r="R28" s="45">
        <f>F9</f>
        <v>10</v>
      </c>
      <c r="S28" s="39"/>
      <c r="T28" s="44" t="s">
        <v>27</v>
      </c>
      <c r="U28" s="45" t="str">
        <f>E17</f>
        <v>NA</v>
      </c>
      <c r="V28" s="39"/>
      <c r="W28" s="39"/>
      <c r="X28" s="39"/>
      <c r="Y28" s="39"/>
      <c r="Z28" s="40"/>
    </row>
    <row r="29" spans="2:26">
      <c r="N29" s="44" t="s">
        <v>28</v>
      </c>
      <c r="O29" s="45">
        <f>G9</f>
        <v>16</v>
      </c>
      <c r="P29" s="44"/>
      <c r="Q29" s="44" t="s">
        <v>28</v>
      </c>
      <c r="R29" s="45">
        <f>H9</f>
        <v>60</v>
      </c>
      <c r="S29" s="39"/>
      <c r="T29" s="44" t="s">
        <v>28</v>
      </c>
      <c r="U29" s="45">
        <f>G17</f>
        <v>1</v>
      </c>
      <c r="V29" s="39"/>
      <c r="W29" s="39"/>
      <c r="X29" s="39"/>
      <c r="Y29" s="39"/>
      <c r="Z29" s="40"/>
    </row>
    <row r="30" spans="2:26">
      <c r="N30" s="44" t="s">
        <v>5</v>
      </c>
      <c r="O30" s="45">
        <f>I9</f>
        <v>16</v>
      </c>
      <c r="P30" s="44"/>
      <c r="Q30" s="44" t="s">
        <v>5</v>
      </c>
      <c r="R30" s="45">
        <f>J9</f>
        <v>30</v>
      </c>
      <c r="S30" s="39"/>
      <c r="T30" s="44" t="s">
        <v>5</v>
      </c>
      <c r="U30" s="45">
        <f>I17</f>
        <v>8.5000000000000006E-2</v>
      </c>
      <c r="V30" s="39"/>
      <c r="W30" s="39"/>
      <c r="X30" s="39"/>
      <c r="Y30" s="39"/>
      <c r="Z30" s="40"/>
    </row>
    <row r="31" spans="2:26" ht="15" thickBot="1">
      <c r="N31" s="44" t="s">
        <v>29</v>
      </c>
      <c r="O31" s="45">
        <f>K9</f>
        <v>16</v>
      </c>
      <c r="P31" s="44"/>
      <c r="Q31" s="44" t="s">
        <v>29</v>
      </c>
      <c r="R31" s="45">
        <f>L9</f>
        <v>30</v>
      </c>
      <c r="S31" s="41"/>
      <c r="T31" s="44" t="s">
        <v>29</v>
      </c>
      <c r="U31" s="45">
        <f>K17</f>
        <v>0.06</v>
      </c>
      <c r="V31" s="41"/>
      <c r="W31" s="41"/>
      <c r="X31" s="41"/>
      <c r="Y31" s="41"/>
      <c r="Z31" s="42"/>
    </row>
  </sheetData>
  <mergeCells count="21">
    <mergeCell ref="E17:F17"/>
    <mergeCell ref="G17:H17"/>
    <mergeCell ref="I17:J17"/>
    <mergeCell ref="K17:L17"/>
    <mergeCell ref="E15:F15"/>
    <mergeCell ref="G15:H15"/>
    <mergeCell ref="I15:J15"/>
    <mergeCell ref="K15:L15"/>
    <mergeCell ref="E16:F16"/>
    <mergeCell ref="G16:H16"/>
    <mergeCell ref="I16:J16"/>
    <mergeCell ref="K16:L16"/>
    <mergeCell ref="E14:F14"/>
    <mergeCell ref="G14:H14"/>
    <mergeCell ref="I14:J14"/>
    <mergeCell ref="K14:L14"/>
    <mergeCell ref="D1:H1"/>
    <mergeCell ref="E3:F3"/>
    <mergeCell ref="G3:H3"/>
    <mergeCell ref="I3:J3"/>
    <mergeCell ref="K3:L3"/>
  </mergeCells>
  <pageMargins left="0.25" right="0.2" top="0.75" bottom="0.75" header="0.3" footer="0.3"/>
  <pageSetup scale="8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1"/>
  <sheetViews>
    <sheetView zoomScale="70" zoomScaleNormal="70" zoomScalePageLayoutView="70" workbookViewId="0">
      <selection activeCell="K10" sqref="K10"/>
    </sheetView>
  </sheetViews>
  <sheetFormatPr baseColWidth="10" defaultColWidth="8.83203125" defaultRowHeight="14" x14ac:dyDescent="0"/>
  <cols>
    <col min="1" max="1" width="9.5" bestFit="1" customWidth="1"/>
    <col min="2" max="2" width="5.33203125" bestFit="1" customWidth="1"/>
    <col min="3" max="3" width="28.1640625" bestFit="1" customWidth="1"/>
    <col min="4" max="12" width="12.6640625" style="2" customWidth="1"/>
    <col min="20" max="20" width="17.5" customWidth="1"/>
  </cols>
  <sheetData>
    <row r="1" spans="2:29" ht="46.5" customHeight="1">
      <c r="B1" s="3"/>
      <c r="C1" s="22">
        <v>41198</v>
      </c>
      <c r="D1" s="195" t="s">
        <v>16</v>
      </c>
      <c r="E1" s="195"/>
      <c r="F1" s="196"/>
      <c r="G1" s="196"/>
      <c r="H1" s="196"/>
      <c r="I1" s="70"/>
      <c r="J1" s="4"/>
      <c r="K1" s="4"/>
      <c r="L1" s="5"/>
      <c r="N1" s="44" t="s">
        <v>30</v>
      </c>
      <c r="O1" s="44"/>
      <c r="P1" s="44"/>
      <c r="Q1" s="44" t="s">
        <v>31</v>
      </c>
      <c r="R1" s="44"/>
      <c r="S1" s="36"/>
      <c r="T1" s="47" t="s">
        <v>41</v>
      </c>
      <c r="U1" s="44"/>
      <c r="V1" s="44"/>
      <c r="W1" s="44" t="s">
        <v>42</v>
      </c>
      <c r="X1" s="44"/>
      <c r="Y1" s="36"/>
      <c r="Z1" s="37"/>
      <c r="AA1" s="35"/>
      <c r="AB1" s="35"/>
      <c r="AC1" s="35"/>
    </row>
    <row r="2" spans="2:29">
      <c r="B2" s="6"/>
      <c r="C2" s="7"/>
      <c r="D2" s="8"/>
      <c r="E2" s="8"/>
      <c r="F2" s="8"/>
      <c r="G2" s="8"/>
      <c r="H2" s="8"/>
      <c r="I2" s="8"/>
      <c r="J2" s="8"/>
      <c r="K2" s="8"/>
      <c r="L2" s="9"/>
      <c r="N2" s="44" t="s">
        <v>27</v>
      </c>
      <c r="O2" s="45">
        <f>E5</f>
        <v>100</v>
      </c>
      <c r="P2" s="44"/>
      <c r="Q2" s="44" t="s">
        <v>27</v>
      </c>
      <c r="R2" s="45">
        <f>F5</f>
        <v>350</v>
      </c>
      <c r="S2" s="39"/>
      <c r="T2" s="44" t="s">
        <v>27</v>
      </c>
      <c r="U2" s="45">
        <f>E10</f>
        <v>5</v>
      </c>
      <c r="V2" s="44"/>
      <c r="W2" s="44" t="s">
        <v>27</v>
      </c>
      <c r="X2" s="45" t="str">
        <f>F10</f>
        <v>TBT</v>
      </c>
      <c r="Y2" s="39"/>
      <c r="Z2" s="40"/>
      <c r="AA2" s="35"/>
      <c r="AB2" s="35"/>
      <c r="AC2" s="35"/>
    </row>
    <row r="3" spans="2:29" ht="15">
      <c r="B3" s="23" t="s">
        <v>0</v>
      </c>
      <c r="C3" s="24" t="s">
        <v>1</v>
      </c>
      <c r="D3" s="71" t="s">
        <v>2</v>
      </c>
      <c r="E3" s="197" t="s">
        <v>3</v>
      </c>
      <c r="F3" s="197"/>
      <c r="G3" s="197" t="s">
        <v>4</v>
      </c>
      <c r="H3" s="197"/>
      <c r="I3" s="197" t="s">
        <v>5</v>
      </c>
      <c r="J3" s="197"/>
      <c r="K3" s="198" t="s">
        <v>26</v>
      </c>
      <c r="L3" s="199"/>
      <c r="N3" s="44" t="s">
        <v>28</v>
      </c>
      <c r="O3" s="45">
        <f>G5</f>
        <v>500</v>
      </c>
      <c r="P3" s="44"/>
      <c r="Q3" s="44" t="s">
        <v>28</v>
      </c>
      <c r="R3" s="45">
        <f>H5</f>
        <v>1000</v>
      </c>
      <c r="S3" s="39"/>
      <c r="T3" s="44" t="s">
        <v>28</v>
      </c>
      <c r="U3" s="45">
        <f>G10</f>
        <v>20</v>
      </c>
      <c r="V3" s="44"/>
      <c r="W3" s="44" t="s">
        <v>28</v>
      </c>
      <c r="X3" s="45">
        <f>H10</f>
        <v>160</v>
      </c>
      <c r="Y3" s="39"/>
      <c r="Z3" s="40"/>
      <c r="AA3" s="35"/>
      <c r="AB3" s="35"/>
      <c r="AC3" s="35"/>
    </row>
    <row r="4" spans="2:29" ht="16" thickBot="1">
      <c r="B4" s="18"/>
      <c r="C4" s="7"/>
      <c r="D4" s="8"/>
      <c r="E4" s="27" t="s">
        <v>20</v>
      </c>
      <c r="F4" s="25" t="s">
        <v>21</v>
      </c>
      <c r="G4" s="29" t="s">
        <v>19</v>
      </c>
      <c r="H4" s="25" t="s">
        <v>21</v>
      </c>
      <c r="I4" s="29" t="s">
        <v>19</v>
      </c>
      <c r="J4" s="33" t="s">
        <v>21</v>
      </c>
      <c r="K4" s="30" t="s">
        <v>18</v>
      </c>
      <c r="L4" s="26" t="s">
        <v>17</v>
      </c>
      <c r="N4" s="44" t="s">
        <v>5</v>
      </c>
      <c r="O4" s="45">
        <f>I5</f>
        <v>260</v>
      </c>
      <c r="P4" s="44"/>
      <c r="Q4" s="44" t="s">
        <v>5</v>
      </c>
      <c r="R4" s="45">
        <f>J5</f>
        <v>420</v>
      </c>
      <c r="S4" s="39"/>
      <c r="T4" s="44" t="s">
        <v>5</v>
      </c>
      <c r="U4" s="45">
        <f>I10</f>
        <v>13</v>
      </c>
      <c r="V4" s="44"/>
      <c r="W4" s="44" t="s">
        <v>5</v>
      </c>
      <c r="X4" s="45">
        <f>J10</f>
        <v>100</v>
      </c>
      <c r="Y4" s="39"/>
      <c r="Z4" s="40"/>
      <c r="AA4" s="35"/>
      <c r="AB4" s="35"/>
      <c r="AC4" s="35"/>
    </row>
    <row r="5" spans="2:29" ht="16" thickTop="1">
      <c r="B5" s="19">
        <v>1</v>
      </c>
      <c r="C5" s="17" t="s">
        <v>6</v>
      </c>
      <c r="D5" s="13" t="s">
        <v>7</v>
      </c>
      <c r="E5" s="28">
        <v>100</v>
      </c>
      <c r="F5" s="15">
        <v>350</v>
      </c>
      <c r="G5" s="28">
        <v>500</v>
      </c>
      <c r="H5" s="15">
        <v>1000</v>
      </c>
      <c r="I5" s="28">
        <f>(240+280)/2</f>
        <v>260</v>
      </c>
      <c r="J5" s="34">
        <v>420</v>
      </c>
      <c r="K5" s="74">
        <v>320</v>
      </c>
      <c r="L5" s="55">
        <v>410</v>
      </c>
      <c r="N5" s="44" t="s">
        <v>29</v>
      </c>
      <c r="O5" s="45">
        <f>K5</f>
        <v>320</v>
      </c>
      <c r="P5" s="44"/>
      <c r="Q5" s="44" t="s">
        <v>29</v>
      </c>
      <c r="R5" s="45">
        <f>L5</f>
        <v>410</v>
      </c>
      <c r="S5" s="39"/>
      <c r="T5" s="44" t="s">
        <v>29</v>
      </c>
      <c r="U5" s="45">
        <f>K10</f>
        <v>19.72</v>
      </c>
      <c r="V5" s="44"/>
      <c r="W5" s="44" t="s">
        <v>29</v>
      </c>
      <c r="X5" s="45">
        <f>L10</f>
        <v>114.66</v>
      </c>
      <c r="Y5" s="39"/>
      <c r="Z5" s="40"/>
      <c r="AA5" s="35"/>
      <c r="AB5" s="35"/>
      <c r="AC5" s="35"/>
    </row>
    <row r="6" spans="2:29" ht="15">
      <c r="B6" s="19">
        <v>2</v>
      </c>
      <c r="C6" s="17" t="s">
        <v>23</v>
      </c>
      <c r="D6" s="13" t="s">
        <v>8</v>
      </c>
      <c r="E6" s="28">
        <v>20</v>
      </c>
      <c r="F6" s="15">
        <v>150</v>
      </c>
      <c r="G6" s="28">
        <v>40</v>
      </c>
      <c r="H6" s="15">
        <v>240</v>
      </c>
      <c r="I6" s="28">
        <v>40</v>
      </c>
      <c r="J6" s="34">
        <v>230</v>
      </c>
      <c r="K6" s="74">
        <v>36</v>
      </c>
      <c r="L6" s="75">
        <v>209</v>
      </c>
      <c r="N6" s="38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  <c r="AA6" s="35"/>
      <c r="AB6" s="35"/>
      <c r="AC6" s="35"/>
    </row>
    <row r="7" spans="2:29" ht="15">
      <c r="B7" s="19">
        <v>3</v>
      </c>
      <c r="C7" s="17" t="s">
        <v>24</v>
      </c>
      <c r="D7" s="13" t="s">
        <v>9</v>
      </c>
      <c r="E7" s="28">
        <v>2</v>
      </c>
      <c r="F7" s="15">
        <v>21</v>
      </c>
      <c r="G7" s="28">
        <v>16</v>
      </c>
      <c r="H7" s="15">
        <v>160</v>
      </c>
      <c r="I7" s="28">
        <f>(4.8+5.2)/2</f>
        <v>5</v>
      </c>
      <c r="J7" s="34">
        <f>(37.2+43.4)/2</f>
        <v>40.299999999999997</v>
      </c>
      <c r="K7" s="74">
        <v>6.4</v>
      </c>
      <c r="L7" s="76">
        <v>40.5</v>
      </c>
      <c r="N7" s="46" t="s">
        <v>32</v>
      </c>
      <c r="O7" s="44"/>
      <c r="P7" s="44"/>
      <c r="Q7" s="46" t="s">
        <v>33</v>
      </c>
      <c r="R7" s="44"/>
      <c r="S7" s="43"/>
      <c r="T7" s="44" t="s">
        <v>43</v>
      </c>
      <c r="U7" s="44"/>
      <c r="V7" s="44"/>
      <c r="W7" s="44" t="s">
        <v>44</v>
      </c>
      <c r="X7" s="44"/>
      <c r="Y7" s="39"/>
      <c r="Z7" s="40"/>
      <c r="AA7" s="35"/>
      <c r="AB7" s="35"/>
      <c r="AC7" s="35"/>
    </row>
    <row r="8" spans="2:29" ht="15">
      <c r="B8" s="19">
        <v>4</v>
      </c>
      <c r="C8" s="48" t="s">
        <v>10</v>
      </c>
      <c r="D8" s="13" t="s">
        <v>11</v>
      </c>
      <c r="E8" s="28">
        <v>2</v>
      </c>
      <c r="F8" s="15">
        <v>20</v>
      </c>
      <c r="G8" s="28">
        <v>16</v>
      </c>
      <c r="H8" s="15">
        <v>60</v>
      </c>
      <c r="I8" s="28">
        <v>16</v>
      </c>
      <c r="J8" s="34">
        <v>60</v>
      </c>
      <c r="K8" s="77">
        <v>16</v>
      </c>
      <c r="L8" s="76">
        <v>60</v>
      </c>
      <c r="N8" s="44" t="s">
        <v>27</v>
      </c>
      <c r="O8" s="45">
        <f>E6</f>
        <v>20</v>
      </c>
      <c r="P8" s="44"/>
      <c r="Q8" s="44" t="s">
        <v>27</v>
      </c>
      <c r="R8" s="45">
        <f>F6</f>
        <v>150</v>
      </c>
      <c r="S8" s="43"/>
      <c r="T8" s="44" t="s">
        <v>27</v>
      </c>
      <c r="U8" s="45">
        <f>E12</f>
        <v>0.62</v>
      </c>
      <c r="V8" s="44"/>
      <c r="W8" s="44" t="s">
        <v>27</v>
      </c>
      <c r="X8" s="45">
        <f>F12</f>
        <v>6.82</v>
      </c>
      <c r="Y8" s="39"/>
      <c r="Z8" s="40"/>
      <c r="AA8" s="35"/>
      <c r="AB8" s="35"/>
      <c r="AC8" s="35"/>
    </row>
    <row r="9" spans="2:29" ht="15">
      <c r="B9" s="19">
        <v>5</v>
      </c>
      <c r="C9" s="48" t="s">
        <v>12</v>
      </c>
      <c r="D9" s="13" t="s">
        <v>11</v>
      </c>
      <c r="E9" s="28">
        <v>1</v>
      </c>
      <c r="F9" s="15">
        <v>10</v>
      </c>
      <c r="G9" s="28">
        <v>16</v>
      </c>
      <c r="H9" s="15">
        <v>60</v>
      </c>
      <c r="I9" s="28">
        <v>16</v>
      </c>
      <c r="J9" s="34">
        <v>30</v>
      </c>
      <c r="K9" s="77">
        <v>16</v>
      </c>
      <c r="L9" s="76">
        <v>30</v>
      </c>
      <c r="N9" s="44" t="s">
        <v>28</v>
      </c>
      <c r="O9" s="45">
        <f>G6</f>
        <v>40</v>
      </c>
      <c r="P9" s="44"/>
      <c r="Q9" s="44" t="s">
        <v>28</v>
      </c>
      <c r="R9" s="45">
        <f>H6</f>
        <v>240</v>
      </c>
      <c r="S9" s="43"/>
      <c r="T9" s="44" t="s">
        <v>28</v>
      </c>
      <c r="U9" s="45">
        <f>G12</f>
        <v>16</v>
      </c>
      <c r="V9" s="44"/>
      <c r="W9" s="44" t="s">
        <v>28</v>
      </c>
      <c r="X9" s="45">
        <f>H12</f>
        <v>120</v>
      </c>
      <c r="Y9" s="39"/>
      <c r="Z9" s="40"/>
    </row>
    <row r="10" spans="2:29" ht="30">
      <c r="B10" s="19">
        <v>6</v>
      </c>
      <c r="C10" s="16" t="s">
        <v>25</v>
      </c>
      <c r="D10" s="13" t="s">
        <v>8</v>
      </c>
      <c r="E10" s="28">
        <v>5</v>
      </c>
      <c r="F10" s="15" t="s">
        <v>48</v>
      </c>
      <c r="G10" s="28">
        <v>20</v>
      </c>
      <c r="H10" s="72">
        <v>160</v>
      </c>
      <c r="I10" s="28">
        <v>13</v>
      </c>
      <c r="J10" s="34">
        <v>100</v>
      </c>
      <c r="K10" s="83">
        <v>19.72</v>
      </c>
      <c r="L10" s="82">
        <v>114.66</v>
      </c>
      <c r="N10" s="44" t="s">
        <v>5</v>
      </c>
      <c r="O10" s="45">
        <f>I6</f>
        <v>40</v>
      </c>
      <c r="P10" s="44"/>
      <c r="Q10" s="44" t="s">
        <v>5</v>
      </c>
      <c r="R10" s="45">
        <f>J6</f>
        <v>230</v>
      </c>
      <c r="S10" s="43"/>
      <c r="T10" s="44" t="s">
        <v>5</v>
      </c>
      <c r="U10" s="45">
        <f>I12</f>
        <v>2.8</v>
      </c>
      <c r="V10" s="44"/>
      <c r="W10" s="44" t="s">
        <v>5</v>
      </c>
      <c r="X10" s="45">
        <f>J12</f>
        <v>28</v>
      </c>
      <c r="Y10" s="39"/>
      <c r="Z10" s="40"/>
    </row>
    <row r="11" spans="2:29" ht="30">
      <c r="B11" s="19">
        <v>7</v>
      </c>
      <c r="C11" s="16" t="s">
        <v>47</v>
      </c>
      <c r="D11" s="13" t="s">
        <v>8</v>
      </c>
      <c r="E11" s="28">
        <v>2</v>
      </c>
      <c r="F11" s="15" t="s">
        <v>49</v>
      </c>
      <c r="G11" s="28">
        <v>8</v>
      </c>
      <c r="H11" s="72" t="s">
        <v>49</v>
      </c>
      <c r="I11" s="28" t="s">
        <v>49</v>
      </c>
      <c r="J11" s="34" t="s">
        <v>49</v>
      </c>
      <c r="K11" s="83">
        <v>5.44</v>
      </c>
      <c r="L11" s="82">
        <v>32.130000000000003</v>
      </c>
      <c r="N11" s="44"/>
      <c r="O11" s="45"/>
      <c r="P11" s="44"/>
      <c r="Q11" s="44"/>
      <c r="R11" s="45"/>
      <c r="S11" s="43"/>
      <c r="T11" s="44"/>
      <c r="U11" s="45"/>
      <c r="V11" s="44"/>
      <c r="W11" s="44"/>
      <c r="X11" s="45"/>
      <c r="Y11" s="39"/>
      <c r="Z11" s="40"/>
    </row>
    <row r="12" spans="2:29" ht="15">
      <c r="B12" s="19">
        <v>8</v>
      </c>
      <c r="C12" s="16" t="s">
        <v>13</v>
      </c>
      <c r="D12" s="13" t="s">
        <v>8</v>
      </c>
      <c r="E12" s="28">
        <v>0.62</v>
      </c>
      <c r="F12" s="63">
        <v>6.82</v>
      </c>
      <c r="G12" s="28">
        <v>16</v>
      </c>
      <c r="H12" s="15">
        <v>120</v>
      </c>
      <c r="I12" s="28">
        <v>2.8</v>
      </c>
      <c r="J12" s="34">
        <v>28</v>
      </c>
      <c r="K12" s="77">
        <v>3.06</v>
      </c>
      <c r="L12" s="73" t="s">
        <v>48</v>
      </c>
      <c r="N12" s="44" t="s">
        <v>29</v>
      </c>
      <c r="O12" s="45">
        <f>K6</f>
        <v>36</v>
      </c>
      <c r="P12" s="44"/>
      <c r="Q12" s="44" t="s">
        <v>29</v>
      </c>
      <c r="R12" s="45">
        <f>L6</f>
        <v>209</v>
      </c>
      <c r="S12" s="43"/>
      <c r="T12" s="44" t="s">
        <v>29</v>
      </c>
      <c r="U12" s="45">
        <f>K12</f>
        <v>3.06</v>
      </c>
      <c r="V12" s="44"/>
      <c r="W12" s="44" t="s">
        <v>29</v>
      </c>
      <c r="X12" s="45" t="str">
        <f>L12</f>
        <v>TBT</v>
      </c>
      <c r="Y12" s="39"/>
      <c r="Z12" s="40"/>
    </row>
    <row r="13" spans="2:29" ht="15">
      <c r="B13" s="19">
        <v>9</v>
      </c>
      <c r="C13" s="16" t="s">
        <v>51</v>
      </c>
      <c r="D13" s="13" t="s">
        <v>52</v>
      </c>
      <c r="E13" s="28">
        <v>167</v>
      </c>
      <c r="F13" s="15" t="s">
        <v>48</v>
      </c>
      <c r="G13" s="28">
        <v>500</v>
      </c>
      <c r="H13" s="15">
        <v>5000</v>
      </c>
      <c r="I13" s="28">
        <v>160</v>
      </c>
      <c r="J13" s="34">
        <v>500</v>
      </c>
      <c r="K13" s="77">
        <v>460</v>
      </c>
      <c r="L13" s="73" t="s">
        <v>48</v>
      </c>
      <c r="N13" s="57"/>
      <c r="O13" s="58"/>
      <c r="P13" s="57"/>
      <c r="Q13" s="57"/>
      <c r="R13" s="58"/>
      <c r="S13" s="43"/>
      <c r="T13" s="57"/>
      <c r="U13" s="58"/>
      <c r="V13" s="57"/>
      <c r="W13" s="57"/>
      <c r="X13" s="58"/>
      <c r="Y13" s="39"/>
      <c r="Z13" s="40"/>
    </row>
    <row r="14" spans="2:29" ht="16" thickBot="1">
      <c r="B14" s="23" t="s">
        <v>0</v>
      </c>
      <c r="C14" s="24" t="s">
        <v>1</v>
      </c>
      <c r="D14" s="71" t="s">
        <v>2</v>
      </c>
      <c r="E14" s="191" t="s">
        <v>22</v>
      </c>
      <c r="F14" s="192"/>
      <c r="G14" s="191" t="s">
        <v>22</v>
      </c>
      <c r="H14" s="192"/>
      <c r="I14" s="191" t="s">
        <v>22</v>
      </c>
      <c r="J14" s="193"/>
      <c r="K14" s="191" t="s">
        <v>22</v>
      </c>
      <c r="L14" s="194"/>
      <c r="N14" s="38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2:29" ht="16" thickTop="1">
      <c r="B15" s="21">
        <v>10</v>
      </c>
      <c r="C15" s="17" t="s">
        <v>14</v>
      </c>
      <c r="D15" s="14" t="s">
        <v>8</v>
      </c>
      <c r="E15" s="187">
        <v>10</v>
      </c>
      <c r="F15" s="188"/>
      <c r="G15" s="187">
        <v>20</v>
      </c>
      <c r="H15" s="188"/>
      <c r="I15" s="187">
        <v>9.7799999999999994</v>
      </c>
      <c r="J15" s="189"/>
      <c r="K15" s="200">
        <v>9.7799999999999994</v>
      </c>
      <c r="L15" s="201"/>
      <c r="N15" s="46" t="s">
        <v>34</v>
      </c>
      <c r="O15" s="44"/>
      <c r="P15" s="44"/>
      <c r="Q15" s="46" t="s">
        <v>35</v>
      </c>
      <c r="R15" s="44"/>
      <c r="S15" s="39"/>
      <c r="T15" s="46" t="s">
        <v>14</v>
      </c>
      <c r="U15" s="44"/>
      <c r="V15" s="39"/>
      <c r="W15" s="39"/>
      <c r="X15" s="39"/>
      <c r="Y15" s="39"/>
      <c r="Z15" s="40"/>
    </row>
    <row r="16" spans="2:29" ht="15">
      <c r="B16" s="21">
        <v>11</v>
      </c>
      <c r="C16" s="17" t="s">
        <v>46</v>
      </c>
      <c r="D16" s="14" t="s">
        <v>8</v>
      </c>
      <c r="E16" s="187" t="s">
        <v>48</v>
      </c>
      <c r="F16" s="188"/>
      <c r="G16" s="187">
        <v>10</v>
      </c>
      <c r="H16" s="188"/>
      <c r="I16" s="187">
        <v>5</v>
      </c>
      <c r="J16" s="189"/>
      <c r="K16" s="202">
        <v>4.93</v>
      </c>
      <c r="L16" s="203"/>
      <c r="N16" s="44" t="s">
        <v>27</v>
      </c>
      <c r="O16" s="45">
        <f>E7</f>
        <v>2</v>
      </c>
      <c r="P16" s="44"/>
      <c r="Q16" s="44" t="s">
        <v>27</v>
      </c>
      <c r="R16" s="45">
        <f>F7</f>
        <v>21</v>
      </c>
      <c r="S16" s="39"/>
      <c r="T16" s="44" t="s">
        <v>27</v>
      </c>
      <c r="U16" s="45">
        <f>E15</f>
        <v>10</v>
      </c>
      <c r="V16" s="39"/>
      <c r="W16" s="39"/>
      <c r="X16" s="39"/>
      <c r="Y16" s="39"/>
      <c r="Z16" s="40"/>
    </row>
    <row r="17" spans="2:26" ht="15">
      <c r="B17" s="21">
        <v>12</v>
      </c>
      <c r="C17" s="17" t="s">
        <v>45</v>
      </c>
      <c r="D17" s="14" t="s">
        <v>8</v>
      </c>
      <c r="E17" s="187" t="s">
        <v>49</v>
      </c>
      <c r="F17" s="188"/>
      <c r="G17" s="187">
        <v>1</v>
      </c>
      <c r="H17" s="188"/>
      <c r="I17" s="187">
        <v>8.5000000000000006E-2</v>
      </c>
      <c r="J17" s="189"/>
      <c r="K17" s="187">
        <v>0.06</v>
      </c>
      <c r="L17" s="190"/>
      <c r="N17" s="44" t="s">
        <v>28</v>
      </c>
      <c r="O17" s="45">
        <f>G7</f>
        <v>16</v>
      </c>
      <c r="P17" s="44"/>
      <c r="Q17" s="44" t="s">
        <v>28</v>
      </c>
      <c r="R17" s="45">
        <f>H7</f>
        <v>160</v>
      </c>
      <c r="S17" s="39"/>
      <c r="T17" s="44" t="s">
        <v>28</v>
      </c>
      <c r="U17" s="45">
        <f>G15</f>
        <v>20</v>
      </c>
      <c r="V17" s="39"/>
      <c r="W17" s="39"/>
      <c r="X17" s="39"/>
      <c r="Y17" s="39"/>
      <c r="Z17" s="40"/>
    </row>
    <row r="18" spans="2:26">
      <c r="B18" s="6"/>
      <c r="C18" s="7"/>
      <c r="D18" s="8"/>
      <c r="E18" s="8"/>
      <c r="F18" s="8"/>
      <c r="G18" s="8"/>
      <c r="H18" s="8"/>
      <c r="I18" s="8"/>
      <c r="J18" s="8"/>
      <c r="K18" s="8"/>
      <c r="L18" s="9"/>
      <c r="N18" s="44" t="s">
        <v>5</v>
      </c>
      <c r="O18" s="45">
        <f>I7</f>
        <v>5</v>
      </c>
      <c r="P18" s="44"/>
      <c r="Q18" s="44" t="s">
        <v>5</v>
      </c>
      <c r="R18" s="45">
        <f>J7</f>
        <v>40.299999999999997</v>
      </c>
      <c r="S18" s="39"/>
      <c r="T18" s="44" t="s">
        <v>5</v>
      </c>
      <c r="U18" s="45">
        <f>I15</f>
        <v>9.7799999999999994</v>
      </c>
      <c r="V18" s="39"/>
      <c r="W18" s="39"/>
      <c r="X18" s="39"/>
      <c r="Y18" s="39"/>
      <c r="Z18" s="40"/>
    </row>
    <row r="19" spans="2:26">
      <c r="B19" s="6"/>
      <c r="C19" s="7"/>
      <c r="D19" s="8"/>
      <c r="E19" s="8"/>
      <c r="F19" s="8"/>
      <c r="G19" s="8"/>
      <c r="H19" s="8"/>
      <c r="I19" s="8"/>
      <c r="J19" s="8"/>
      <c r="K19" s="8"/>
      <c r="L19" s="9"/>
      <c r="N19" s="44" t="s">
        <v>29</v>
      </c>
      <c r="O19" s="45">
        <f>K7</f>
        <v>6.4</v>
      </c>
      <c r="P19" s="44"/>
      <c r="Q19" s="44" t="s">
        <v>29</v>
      </c>
      <c r="R19" s="45">
        <f>L7</f>
        <v>40.5</v>
      </c>
      <c r="S19" s="39"/>
      <c r="T19" s="44" t="s">
        <v>29</v>
      </c>
      <c r="U19" s="45">
        <f>K15</f>
        <v>9.7799999999999994</v>
      </c>
      <c r="V19" s="39"/>
      <c r="W19" s="39"/>
      <c r="X19" s="39"/>
      <c r="Y19" s="39"/>
      <c r="Z19" s="40"/>
    </row>
    <row r="20" spans="2:26">
      <c r="B20" s="6"/>
      <c r="C20" s="7"/>
      <c r="D20" s="8"/>
      <c r="E20" s="8"/>
      <c r="F20" s="8"/>
      <c r="G20" s="8"/>
      <c r="H20" s="8"/>
      <c r="I20" s="8"/>
      <c r="J20" s="8"/>
      <c r="K20" s="8"/>
      <c r="L20" s="9"/>
      <c r="N20" s="38"/>
      <c r="O20" s="39"/>
      <c r="P20" s="39"/>
      <c r="Q20" s="39"/>
      <c r="R20" s="39" t="s">
        <v>36</v>
      </c>
      <c r="S20" s="39"/>
      <c r="T20" s="39"/>
      <c r="U20" s="39"/>
      <c r="V20" s="39"/>
      <c r="W20" s="39"/>
      <c r="X20" s="39"/>
      <c r="Y20" s="39"/>
      <c r="Z20" s="40"/>
    </row>
    <row r="21" spans="2:26">
      <c r="B21" s="6"/>
      <c r="C21" s="7"/>
      <c r="D21" s="8"/>
      <c r="E21" s="8"/>
      <c r="F21" s="8"/>
      <c r="G21" s="8"/>
      <c r="H21" s="8"/>
      <c r="I21" s="8"/>
      <c r="J21" s="8"/>
      <c r="K21" s="8"/>
      <c r="L21" s="9"/>
      <c r="N21" s="46" t="s">
        <v>37</v>
      </c>
      <c r="O21" s="44"/>
      <c r="P21" s="44"/>
      <c r="Q21" s="46" t="s">
        <v>38</v>
      </c>
      <c r="R21" s="44"/>
      <c r="S21" s="39"/>
      <c r="T21" s="46" t="s">
        <v>15</v>
      </c>
      <c r="U21" s="44"/>
      <c r="V21" s="39"/>
      <c r="W21" s="39"/>
      <c r="X21" s="39"/>
      <c r="Y21" s="39"/>
      <c r="Z21" s="40"/>
    </row>
    <row r="22" spans="2:26">
      <c r="B22" s="6"/>
      <c r="C22" s="7"/>
      <c r="D22" s="8"/>
      <c r="E22" s="8"/>
      <c r="F22" s="8"/>
      <c r="G22" s="8"/>
      <c r="H22" s="8"/>
      <c r="I22" s="8"/>
      <c r="J22" s="8"/>
      <c r="K22" s="8"/>
      <c r="L22" s="9"/>
      <c r="N22" s="44" t="s">
        <v>27</v>
      </c>
      <c r="O22" s="45">
        <f>E8</f>
        <v>2</v>
      </c>
      <c r="P22" s="44"/>
      <c r="Q22" s="44" t="s">
        <v>27</v>
      </c>
      <c r="R22" s="45">
        <f>F8</f>
        <v>20</v>
      </c>
      <c r="S22" s="39"/>
      <c r="T22" s="44" t="s">
        <v>27</v>
      </c>
      <c r="U22" s="45" t="str">
        <f>E16</f>
        <v>TBT</v>
      </c>
      <c r="V22" s="39"/>
      <c r="W22" s="39"/>
      <c r="X22" s="39"/>
      <c r="Y22" s="39"/>
      <c r="Z22" s="40"/>
    </row>
    <row r="23" spans="2:26">
      <c r="B23" s="6"/>
      <c r="C23" s="7"/>
      <c r="D23" s="8"/>
      <c r="E23" s="8"/>
      <c r="F23" s="8"/>
      <c r="G23" s="8"/>
      <c r="H23" s="8"/>
      <c r="I23" s="8"/>
      <c r="J23" s="8"/>
      <c r="K23" s="8"/>
      <c r="L23" s="9"/>
      <c r="N23" s="44" t="s">
        <v>28</v>
      </c>
      <c r="O23" s="45">
        <f>G8</f>
        <v>16</v>
      </c>
      <c r="P23" s="44"/>
      <c r="Q23" s="44" t="s">
        <v>28</v>
      </c>
      <c r="R23" s="45">
        <f>H8</f>
        <v>60</v>
      </c>
      <c r="S23" s="39"/>
      <c r="T23" s="44" t="s">
        <v>28</v>
      </c>
      <c r="U23" s="45">
        <f>G16</f>
        <v>10</v>
      </c>
      <c r="V23" s="39"/>
      <c r="W23" s="39"/>
      <c r="X23" s="39"/>
      <c r="Y23" s="39"/>
      <c r="Z23" s="40"/>
    </row>
    <row r="24" spans="2:26">
      <c r="B24" s="6"/>
      <c r="C24" s="7"/>
      <c r="D24" s="8"/>
      <c r="E24" s="8"/>
      <c r="F24" s="8"/>
      <c r="G24" s="8"/>
      <c r="H24" s="8"/>
      <c r="I24" s="8"/>
      <c r="J24" s="8"/>
      <c r="K24" s="8"/>
      <c r="L24" s="9"/>
      <c r="N24" s="44" t="s">
        <v>5</v>
      </c>
      <c r="O24" s="45">
        <f>I8</f>
        <v>16</v>
      </c>
      <c r="P24" s="44"/>
      <c r="Q24" s="44" t="s">
        <v>5</v>
      </c>
      <c r="R24" s="45">
        <f>J8</f>
        <v>60</v>
      </c>
      <c r="S24" s="39"/>
      <c r="T24" s="44" t="s">
        <v>5</v>
      </c>
      <c r="U24" s="45">
        <f>I16</f>
        <v>5</v>
      </c>
      <c r="V24" s="39"/>
      <c r="W24" s="39"/>
      <c r="X24" s="39"/>
      <c r="Y24" s="39"/>
      <c r="Z24" s="40"/>
    </row>
    <row r="25" spans="2:26" ht="15" thickBot="1">
      <c r="B25" s="10"/>
      <c r="C25" s="11"/>
      <c r="D25" s="12"/>
      <c r="E25" s="12"/>
      <c r="F25" s="12"/>
      <c r="G25" s="12"/>
      <c r="H25" s="12"/>
      <c r="I25" s="12"/>
      <c r="J25" s="12"/>
      <c r="K25" s="12"/>
      <c r="L25" s="1"/>
      <c r="N25" s="44" t="s">
        <v>29</v>
      </c>
      <c r="O25" s="45">
        <f>K8</f>
        <v>16</v>
      </c>
      <c r="P25" s="44"/>
      <c r="Q25" s="44" t="s">
        <v>29</v>
      </c>
      <c r="R25" s="45">
        <f>L8</f>
        <v>60</v>
      </c>
      <c r="S25" s="39"/>
      <c r="T25" s="44" t="s">
        <v>29</v>
      </c>
      <c r="U25" s="45">
        <f>K16</f>
        <v>4.93</v>
      </c>
      <c r="V25" s="39"/>
      <c r="W25" s="39"/>
      <c r="X25" s="39"/>
      <c r="Y25" s="39"/>
      <c r="Z25" s="40"/>
    </row>
    <row r="26" spans="2:26"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2:26">
      <c r="N27" s="46" t="s">
        <v>39</v>
      </c>
      <c r="O27" s="44"/>
      <c r="P27" s="44"/>
      <c r="Q27" s="46" t="s">
        <v>40</v>
      </c>
      <c r="R27" s="44"/>
      <c r="S27" s="39"/>
      <c r="T27" s="46" t="s">
        <v>45</v>
      </c>
      <c r="U27" s="44"/>
      <c r="V27" s="39"/>
      <c r="W27" s="39"/>
      <c r="X27" s="39"/>
      <c r="Y27" s="39"/>
      <c r="Z27" s="40"/>
    </row>
    <row r="28" spans="2:26">
      <c r="N28" s="44" t="s">
        <v>27</v>
      </c>
      <c r="O28" s="45">
        <f>E9</f>
        <v>1</v>
      </c>
      <c r="P28" s="44"/>
      <c r="Q28" s="44" t="s">
        <v>27</v>
      </c>
      <c r="R28" s="45">
        <f>F9</f>
        <v>10</v>
      </c>
      <c r="S28" s="39"/>
      <c r="T28" s="44" t="s">
        <v>27</v>
      </c>
      <c r="U28" s="45" t="str">
        <f>E17</f>
        <v>NA</v>
      </c>
      <c r="V28" s="39"/>
      <c r="W28" s="39"/>
      <c r="X28" s="39"/>
      <c r="Y28" s="39"/>
      <c r="Z28" s="40"/>
    </row>
    <row r="29" spans="2:26">
      <c r="N29" s="44" t="s">
        <v>28</v>
      </c>
      <c r="O29" s="45">
        <f>G9</f>
        <v>16</v>
      </c>
      <c r="P29" s="44"/>
      <c r="Q29" s="44" t="s">
        <v>28</v>
      </c>
      <c r="R29" s="45">
        <f>H9</f>
        <v>60</v>
      </c>
      <c r="S29" s="39"/>
      <c r="T29" s="44" t="s">
        <v>28</v>
      </c>
      <c r="U29" s="45">
        <f>G17</f>
        <v>1</v>
      </c>
      <c r="V29" s="39"/>
      <c r="W29" s="39"/>
      <c r="X29" s="39"/>
      <c r="Y29" s="39"/>
      <c r="Z29" s="40"/>
    </row>
    <row r="30" spans="2:26">
      <c r="N30" s="44" t="s">
        <v>5</v>
      </c>
      <c r="O30" s="45">
        <f>I9</f>
        <v>16</v>
      </c>
      <c r="P30" s="44"/>
      <c r="Q30" s="44" t="s">
        <v>5</v>
      </c>
      <c r="R30" s="45">
        <f>J9</f>
        <v>30</v>
      </c>
      <c r="S30" s="39"/>
      <c r="T30" s="44" t="s">
        <v>5</v>
      </c>
      <c r="U30" s="45">
        <f>I17</f>
        <v>8.5000000000000006E-2</v>
      </c>
      <c r="V30" s="39"/>
      <c r="W30" s="39"/>
      <c r="X30" s="39"/>
      <c r="Y30" s="39"/>
      <c r="Z30" s="40"/>
    </row>
    <row r="31" spans="2:26" ht="15" thickBot="1">
      <c r="N31" s="44" t="s">
        <v>29</v>
      </c>
      <c r="O31" s="45">
        <f>K9</f>
        <v>16</v>
      </c>
      <c r="P31" s="44"/>
      <c r="Q31" s="44" t="s">
        <v>29</v>
      </c>
      <c r="R31" s="45">
        <f>L9</f>
        <v>30</v>
      </c>
      <c r="S31" s="41"/>
      <c r="T31" s="44" t="s">
        <v>29</v>
      </c>
      <c r="U31" s="45">
        <f>K17</f>
        <v>0.06</v>
      </c>
      <c r="V31" s="41"/>
      <c r="W31" s="41"/>
      <c r="X31" s="41"/>
      <c r="Y31" s="41"/>
      <c r="Z31" s="42"/>
    </row>
  </sheetData>
  <mergeCells count="21">
    <mergeCell ref="E17:F17"/>
    <mergeCell ref="G17:H17"/>
    <mergeCell ref="I17:J17"/>
    <mergeCell ref="K17:L17"/>
    <mergeCell ref="E15:F15"/>
    <mergeCell ref="G15:H15"/>
    <mergeCell ref="I15:J15"/>
    <mergeCell ref="K15:L15"/>
    <mergeCell ref="E16:F16"/>
    <mergeCell ref="G16:H16"/>
    <mergeCell ref="I16:J16"/>
    <mergeCell ref="K16:L16"/>
    <mergeCell ref="E14:F14"/>
    <mergeCell ref="G14:H14"/>
    <mergeCell ref="I14:J14"/>
    <mergeCell ref="K14:L14"/>
    <mergeCell ref="D1:H1"/>
    <mergeCell ref="E3:F3"/>
    <mergeCell ref="G3:H3"/>
    <mergeCell ref="I3:J3"/>
    <mergeCell ref="K3:L3"/>
  </mergeCells>
  <pageMargins left="0.25" right="0.2" top="0.75" bottom="0.75" header="0.3" footer="0.3"/>
  <pageSetup scale="8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1"/>
  <sheetViews>
    <sheetView zoomScale="70" zoomScaleNormal="70" zoomScalePageLayoutView="70" workbookViewId="0">
      <selection activeCell="C12" sqref="C12:L12"/>
    </sheetView>
  </sheetViews>
  <sheetFormatPr baseColWidth="10" defaultColWidth="8.83203125" defaultRowHeight="14" x14ac:dyDescent="0"/>
  <cols>
    <col min="1" max="1" width="9.5" bestFit="1" customWidth="1"/>
    <col min="2" max="2" width="5.33203125" bestFit="1" customWidth="1"/>
    <col min="3" max="3" width="28.1640625" bestFit="1" customWidth="1"/>
    <col min="4" max="12" width="12.6640625" style="2" customWidth="1"/>
    <col min="20" max="20" width="17.5" customWidth="1"/>
  </cols>
  <sheetData>
    <row r="1" spans="2:29" ht="46.5" customHeight="1">
      <c r="B1" s="3"/>
      <c r="C1" s="22">
        <v>41281</v>
      </c>
      <c r="D1" s="195" t="s">
        <v>16</v>
      </c>
      <c r="E1" s="195"/>
      <c r="F1" s="196"/>
      <c r="G1" s="196"/>
      <c r="H1" s="196"/>
      <c r="I1" s="86"/>
      <c r="J1" s="4"/>
      <c r="K1" s="4"/>
      <c r="L1" s="5"/>
      <c r="N1" s="44" t="s">
        <v>30</v>
      </c>
      <c r="O1" s="44"/>
      <c r="P1" s="44"/>
      <c r="Q1" s="44" t="s">
        <v>31</v>
      </c>
      <c r="R1" s="44"/>
      <c r="S1" s="36"/>
      <c r="T1" s="47" t="s">
        <v>41</v>
      </c>
      <c r="U1" s="44"/>
      <c r="V1" s="44"/>
      <c r="W1" s="44" t="s">
        <v>42</v>
      </c>
      <c r="X1" s="44"/>
      <c r="Y1" s="36"/>
      <c r="Z1" s="37"/>
      <c r="AA1" s="35"/>
      <c r="AB1" s="35"/>
      <c r="AC1" s="35"/>
    </row>
    <row r="2" spans="2:29">
      <c r="B2" s="6"/>
      <c r="C2" s="7"/>
      <c r="D2" s="8"/>
      <c r="E2" s="8"/>
      <c r="F2" s="8"/>
      <c r="G2" s="8"/>
      <c r="H2" s="8"/>
      <c r="I2" s="8"/>
      <c r="J2" s="8"/>
      <c r="K2" s="8"/>
      <c r="L2" s="9"/>
      <c r="N2" s="44" t="s">
        <v>27</v>
      </c>
      <c r="O2" s="45">
        <f>E5</f>
        <v>100</v>
      </c>
      <c r="P2" s="44"/>
      <c r="Q2" s="44" t="s">
        <v>27</v>
      </c>
      <c r="R2" s="45">
        <f>F5</f>
        <v>350</v>
      </c>
      <c r="S2" s="39"/>
      <c r="T2" s="44" t="s">
        <v>27</v>
      </c>
      <c r="U2" s="45">
        <f>E10</f>
        <v>5</v>
      </c>
      <c r="V2" s="44"/>
      <c r="W2" s="44" t="s">
        <v>27</v>
      </c>
      <c r="X2" s="45" t="str">
        <f>F10</f>
        <v>TBT</v>
      </c>
      <c r="Y2" s="39"/>
      <c r="Z2" s="40"/>
      <c r="AA2" s="35"/>
      <c r="AB2" s="35"/>
      <c r="AC2" s="35"/>
    </row>
    <row r="3" spans="2:29" ht="15">
      <c r="B3" s="23" t="s">
        <v>0</v>
      </c>
      <c r="C3" s="24" t="s">
        <v>1</v>
      </c>
      <c r="D3" s="87" t="s">
        <v>2</v>
      </c>
      <c r="E3" s="197" t="s">
        <v>3</v>
      </c>
      <c r="F3" s="197"/>
      <c r="G3" s="197" t="s">
        <v>4</v>
      </c>
      <c r="H3" s="197"/>
      <c r="I3" s="197" t="s">
        <v>5</v>
      </c>
      <c r="J3" s="197"/>
      <c r="K3" s="198" t="s">
        <v>26</v>
      </c>
      <c r="L3" s="199"/>
      <c r="N3" s="44" t="s">
        <v>28</v>
      </c>
      <c r="O3" s="45">
        <f>G5</f>
        <v>500</v>
      </c>
      <c r="P3" s="44"/>
      <c r="Q3" s="44" t="s">
        <v>28</v>
      </c>
      <c r="R3" s="45">
        <f>H5</f>
        <v>1000</v>
      </c>
      <c r="S3" s="39"/>
      <c r="T3" s="44" t="s">
        <v>28</v>
      </c>
      <c r="U3" s="45">
        <f>G10</f>
        <v>20</v>
      </c>
      <c r="V3" s="44"/>
      <c r="W3" s="44" t="s">
        <v>28</v>
      </c>
      <c r="X3" s="45">
        <f>H10</f>
        <v>160</v>
      </c>
      <c r="Y3" s="39"/>
      <c r="Z3" s="40"/>
      <c r="AA3" s="35"/>
      <c r="AB3" s="35"/>
      <c r="AC3" s="35"/>
    </row>
    <row r="4" spans="2:29" ht="16" thickBot="1">
      <c r="B4" s="18"/>
      <c r="C4" s="7"/>
      <c r="D4" s="8"/>
      <c r="E4" s="27" t="s">
        <v>20</v>
      </c>
      <c r="F4" s="25" t="s">
        <v>21</v>
      </c>
      <c r="G4" s="29" t="s">
        <v>19</v>
      </c>
      <c r="H4" s="25" t="s">
        <v>21</v>
      </c>
      <c r="I4" s="29" t="s">
        <v>19</v>
      </c>
      <c r="J4" s="33" t="s">
        <v>21</v>
      </c>
      <c r="K4" s="30" t="s">
        <v>18</v>
      </c>
      <c r="L4" s="26" t="s">
        <v>17</v>
      </c>
      <c r="N4" s="44" t="s">
        <v>5</v>
      </c>
      <c r="O4" s="45">
        <f>I5</f>
        <v>260</v>
      </c>
      <c r="P4" s="44"/>
      <c r="Q4" s="44" t="s">
        <v>5</v>
      </c>
      <c r="R4" s="45">
        <f>J5</f>
        <v>420</v>
      </c>
      <c r="S4" s="39"/>
      <c r="T4" s="44" t="s">
        <v>5</v>
      </c>
      <c r="U4" s="45">
        <f>I10</f>
        <v>13</v>
      </c>
      <c r="V4" s="44"/>
      <c r="W4" s="44" t="s">
        <v>5</v>
      </c>
      <c r="X4" s="45">
        <f>J10</f>
        <v>100</v>
      </c>
      <c r="Y4" s="39"/>
      <c r="Z4" s="40"/>
      <c r="AA4" s="35"/>
      <c r="AB4" s="35"/>
      <c r="AC4" s="35"/>
    </row>
    <row r="5" spans="2:29" ht="16" thickTop="1">
      <c r="B5" s="19">
        <v>1</v>
      </c>
      <c r="C5" s="17" t="s">
        <v>6</v>
      </c>
      <c r="D5" s="13" t="s">
        <v>7</v>
      </c>
      <c r="E5" s="28">
        <v>100</v>
      </c>
      <c r="F5" s="15">
        <v>350</v>
      </c>
      <c r="G5" s="28">
        <v>500</v>
      </c>
      <c r="H5" s="15">
        <v>1000</v>
      </c>
      <c r="I5" s="28">
        <f>(240+280)/2</f>
        <v>260</v>
      </c>
      <c r="J5" s="34">
        <v>420</v>
      </c>
      <c r="K5" s="74">
        <v>320</v>
      </c>
      <c r="L5" s="55">
        <v>406</v>
      </c>
      <c r="N5" s="44" t="s">
        <v>29</v>
      </c>
      <c r="O5" s="45">
        <f>K5</f>
        <v>320</v>
      </c>
      <c r="P5" s="44"/>
      <c r="Q5" s="44" t="s">
        <v>29</v>
      </c>
      <c r="R5" s="45">
        <f>L5</f>
        <v>406</v>
      </c>
      <c r="S5" s="39"/>
      <c r="T5" s="44" t="s">
        <v>29</v>
      </c>
      <c r="U5" s="45">
        <f>K10</f>
        <v>19.600000000000001</v>
      </c>
      <c r="V5" s="44"/>
      <c r="W5" s="44" t="s">
        <v>29</v>
      </c>
      <c r="X5" s="45">
        <f>L10</f>
        <v>114.66</v>
      </c>
      <c r="Y5" s="39"/>
      <c r="Z5" s="40"/>
      <c r="AA5" s="35"/>
      <c r="AB5" s="35"/>
      <c r="AC5" s="35"/>
    </row>
    <row r="6" spans="2:29" ht="15">
      <c r="B6" s="19">
        <v>2</v>
      </c>
      <c r="C6" s="17" t="s">
        <v>23</v>
      </c>
      <c r="D6" s="13" t="s">
        <v>8</v>
      </c>
      <c r="E6" s="28">
        <v>20</v>
      </c>
      <c r="F6" s="15">
        <v>150</v>
      </c>
      <c r="G6" s="28">
        <v>40</v>
      </c>
      <c r="H6" s="15">
        <v>240</v>
      </c>
      <c r="I6" s="28">
        <v>40</v>
      </c>
      <c r="J6" s="34">
        <v>230</v>
      </c>
      <c r="K6" s="74">
        <v>36</v>
      </c>
      <c r="L6" s="75">
        <v>209</v>
      </c>
      <c r="N6" s="38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  <c r="AA6" s="35"/>
      <c r="AB6" s="35"/>
      <c r="AC6" s="35"/>
    </row>
    <row r="7" spans="2:29" ht="15">
      <c r="B7" s="19">
        <v>3</v>
      </c>
      <c r="C7" s="17" t="s">
        <v>24</v>
      </c>
      <c r="D7" s="13" t="s">
        <v>9</v>
      </c>
      <c r="E7" s="28">
        <v>2</v>
      </c>
      <c r="F7" s="15">
        <v>21</v>
      </c>
      <c r="G7" s="28">
        <v>16</v>
      </c>
      <c r="H7" s="15">
        <v>160</v>
      </c>
      <c r="I7" s="28">
        <f>(4.8+5.2)/2</f>
        <v>5</v>
      </c>
      <c r="J7" s="34">
        <f>(37.2+43.4)/2</f>
        <v>40.299999999999997</v>
      </c>
      <c r="K7" s="74">
        <v>6.4</v>
      </c>
      <c r="L7" s="76">
        <v>40.5</v>
      </c>
      <c r="N7" s="46" t="s">
        <v>32</v>
      </c>
      <c r="O7" s="44"/>
      <c r="P7" s="44"/>
      <c r="Q7" s="46" t="s">
        <v>33</v>
      </c>
      <c r="R7" s="44"/>
      <c r="S7" s="43"/>
      <c r="T7" s="44" t="s">
        <v>43</v>
      </c>
      <c r="U7" s="44"/>
      <c r="V7" s="44"/>
      <c r="W7" s="44" t="s">
        <v>44</v>
      </c>
      <c r="X7" s="44"/>
      <c r="Y7" s="39"/>
      <c r="Z7" s="40"/>
      <c r="AA7" s="35"/>
      <c r="AB7" s="35"/>
      <c r="AC7" s="35"/>
    </row>
    <row r="8" spans="2:29" ht="15">
      <c r="B8" s="19">
        <v>4</v>
      </c>
      <c r="C8" s="48" t="s">
        <v>10</v>
      </c>
      <c r="D8" s="13" t="s">
        <v>11</v>
      </c>
      <c r="E8" s="28">
        <v>2</v>
      </c>
      <c r="F8" s="15">
        <v>20</v>
      </c>
      <c r="G8" s="28">
        <v>16</v>
      </c>
      <c r="H8" s="15">
        <v>60</v>
      </c>
      <c r="I8" s="28">
        <v>16</v>
      </c>
      <c r="J8" s="34">
        <v>60</v>
      </c>
      <c r="K8" s="77">
        <v>16</v>
      </c>
      <c r="L8" s="76">
        <v>60</v>
      </c>
      <c r="N8" s="44" t="s">
        <v>27</v>
      </c>
      <c r="O8" s="45">
        <f>E6</f>
        <v>20</v>
      </c>
      <c r="P8" s="44"/>
      <c r="Q8" s="44" t="s">
        <v>27</v>
      </c>
      <c r="R8" s="45">
        <f>F6</f>
        <v>150</v>
      </c>
      <c r="S8" s="43"/>
      <c r="T8" s="44" t="s">
        <v>27</v>
      </c>
      <c r="U8" s="45">
        <f>E12</f>
        <v>0.62</v>
      </c>
      <c r="V8" s="44"/>
      <c r="W8" s="44" t="s">
        <v>27</v>
      </c>
      <c r="X8" s="45">
        <f>F12</f>
        <v>6.82</v>
      </c>
      <c r="Y8" s="39"/>
      <c r="Z8" s="40"/>
      <c r="AA8" s="35"/>
      <c r="AB8" s="35"/>
      <c r="AC8" s="35"/>
    </row>
    <row r="9" spans="2:29" ht="15">
      <c r="B9" s="19">
        <v>5</v>
      </c>
      <c r="C9" s="48" t="s">
        <v>12</v>
      </c>
      <c r="D9" s="13" t="s">
        <v>11</v>
      </c>
      <c r="E9" s="28">
        <v>1</v>
      </c>
      <c r="F9" s="15">
        <v>10</v>
      </c>
      <c r="G9" s="28">
        <v>16</v>
      </c>
      <c r="H9" s="15">
        <v>60</v>
      </c>
      <c r="I9" s="28">
        <v>16</v>
      </c>
      <c r="J9" s="34">
        <v>30</v>
      </c>
      <c r="K9" s="77">
        <v>16</v>
      </c>
      <c r="L9" s="76">
        <v>30</v>
      </c>
      <c r="N9" s="44" t="s">
        <v>28</v>
      </c>
      <c r="O9" s="45">
        <f>G6</f>
        <v>40</v>
      </c>
      <c r="P9" s="44"/>
      <c r="Q9" s="44" t="s">
        <v>28</v>
      </c>
      <c r="R9" s="45">
        <f>H6</f>
        <v>240</v>
      </c>
      <c r="S9" s="43"/>
      <c r="T9" s="44" t="s">
        <v>28</v>
      </c>
      <c r="U9" s="45">
        <f>G12</f>
        <v>16</v>
      </c>
      <c r="V9" s="44"/>
      <c r="W9" s="44" t="s">
        <v>28</v>
      </c>
      <c r="X9" s="45">
        <f>H12</f>
        <v>120</v>
      </c>
      <c r="Y9" s="39"/>
      <c r="Z9" s="40"/>
    </row>
    <row r="10" spans="2:29" ht="30">
      <c r="B10" s="19">
        <v>6</v>
      </c>
      <c r="C10" s="16" t="s">
        <v>25</v>
      </c>
      <c r="D10" s="13" t="s">
        <v>8</v>
      </c>
      <c r="E10" s="28">
        <v>5</v>
      </c>
      <c r="F10" s="15" t="s">
        <v>48</v>
      </c>
      <c r="G10" s="28">
        <v>20</v>
      </c>
      <c r="H10" s="84">
        <v>160</v>
      </c>
      <c r="I10" s="28">
        <v>13</v>
      </c>
      <c r="J10" s="34">
        <v>100</v>
      </c>
      <c r="K10" s="83">
        <v>19.600000000000001</v>
      </c>
      <c r="L10" s="82">
        <v>114.66</v>
      </c>
      <c r="N10" s="44" t="s">
        <v>5</v>
      </c>
      <c r="O10" s="45">
        <f>I6</f>
        <v>40</v>
      </c>
      <c r="P10" s="44"/>
      <c r="Q10" s="44" t="s">
        <v>5</v>
      </c>
      <c r="R10" s="45">
        <f>J6</f>
        <v>230</v>
      </c>
      <c r="S10" s="43"/>
      <c r="T10" s="44" t="s">
        <v>5</v>
      </c>
      <c r="U10" s="45">
        <f>I12</f>
        <v>2.8</v>
      </c>
      <c r="V10" s="44"/>
      <c r="W10" s="44" t="s">
        <v>5</v>
      </c>
      <c r="X10" s="45">
        <f>J12</f>
        <v>28</v>
      </c>
      <c r="Y10" s="39"/>
      <c r="Z10" s="40"/>
    </row>
    <row r="11" spans="2:29" ht="30">
      <c r="B11" s="19">
        <v>7</v>
      </c>
      <c r="C11" s="16" t="s">
        <v>47</v>
      </c>
      <c r="D11" s="13" t="s">
        <v>8</v>
      </c>
      <c r="E11" s="28">
        <v>2</v>
      </c>
      <c r="F11" s="15" t="s">
        <v>49</v>
      </c>
      <c r="G11" s="28">
        <v>8</v>
      </c>
      <c r="H11" s="84" t="s">
        <v>49</v>
      </c>
      <c r="I11" s="28" t="s">
        <v>49</v>
      </c>
      <c r="J11" s="34" t="s">
        <v>49</v>
      </c>
      <c r="K11" s="83">
        <v>5.57</v>
      </c>
      <c r="L11" s="82">
        <v>32.130000000000003</v>
      </c>
      <c r="N11" s="44"/>
      <c r="O11" s="45"/>
      <c r="P11" s="44"/>
      <c r="Q11" s="44"/>
      <c r="R11" s="45"/>
      <c r="S11" s="43"/>
      <c r="T11" s="44"/>
      <c r="U11" s="45"/>
      <c r="V11" s="44"/>
      <c r="W11" s="44"/>
      <c r="X11" s="45"/>
      <c r="Y11" s="39"/>
      <c r="Z11" s="40"/>
    </row>
    <row r="12" spans="2:29" ht="15">
      <c r="B12" s="19">
        <v>8</v>
      </c>
      <c r="C12" s="16" t="s">
        <v>13</v>
      </c>
      <c r="D12" s="13" t="s">
        <v>8</v>
      </c>
      <c r="E12" s="28">
        <v>0.62</v>
      </c>
      <c r="F12" s="63">
        <v>6.82</v>
      </c>
      <c r="G12" s="28">
        <v>16</v>
      </c>
      <c r="H12" s="15">
        <v>120</v>
      </c>
      <c r="I12" s="28">
        <v>2.8</v>
      </c>
      <c r="J12" s="34">
        <v>28</v>
      </c>
      <c r="K12" s="77">
        <v>3.06</v>
      </c>
      <c r="L12" s="85" t="s">
        <v>48</v>
      </c>
      <c r="N12" s="44" t="s">
        <v>29</v>
      </c>
      <c r="O12" s="45">
        <f>K6</f>
        <v>36</v>
      </c>
      <c r="P12" s="44"/>
      <c r="Q12" s="44" t="s">
        <v>29</v>
      </c>
      <c r="R12" s="45">
        <f>L6</f>
        <v>209</v>
      </c>
      <c r="S12" s="43"/>
      <c r="T12" s="44" t="s">
        <v>29</v>
      </c>
      <c r="U12" s="45">
        <f>K12</f>
        <v>3.06</v>
      </c>
      <c r="V12" s="44"/>
      <c r="W12" s="44" t="s">
        <v>29</v>
      </c>
      <c r="X12" s="45" t="str">
        <f>L12</f>
        <v>TBT</v>
      </c>
      <c r="Y12" s="39"/>
      <c r="Z12" s="40"/>
    </row>
    <row r="13" spans="2:29" ht="15">
      <c r="B13" s="19">
        <v>9</v>
      </c>
      <c r="C13" s="16" t="s">
        <v>51</v>
      </c>
      <c r="D13" s="13" t="s">
        <v>52</v>
      </c>
      <c r="E13" s="28">
        <v>167</v>
      </c>
      <c r="F13" s="15" t="s">
        <v>48</v>
      </c>
      <c r="G13" s="28">
        <v>500</v>
      </c>
      <c r="H13" s="15">
        <v>5000</v>
      </c>
      <c r="I13" s="28">
        <v>160</v>
      </c>
      <c r="J13" s="34">
        <v>500</v>
      </c>
      <c r="K13" s="77">
        <v>395</v>
      </c>
      <c r="L13" s="85" t="s">
        <v>48</v>
      </c>
      <c r="N13" s="57"/>
      <c r="O13" s="58"/>
      <c r="P13" s="57"/>
      <c r="Q13" s="57"/>
      <c r="R13" s="58"/>
      <c r="S13" s="43"/>
      <c r="T13" s="57"/>
      <c r="U13" s="58"/>
      <c r="V13" s="57"/>
      <c r="W13" s="57"/>
      <c r="X13" s="58"/>
      <c r="Y13" s="39"/>
      <c r="Z13" s="40"/>
    </row>
    <row r="14" spans="2:29" ht="16" thickBot="1">
      <c r="B14" s="23" t="s">
        <v>0</v>
      </c>
      <c r="C14" s="24" t="s">
        <v>1</v>
      </c>
      <c r="D14" s="87" t="s">
        <v>2</v>
      </c>
      <c r="E14" s="191" t="s">
        <v>22</v>
      </c>
      <c r="F14" s="192"/>
      <c r="G14" s="191" t="s">
        <v>22</v>
      </c>
      <c r="H14" s="192"/>
      <c r="I14" s="191" t="s">
        <v>22</v>
      </c>
      <c r="J14" s="193"/>
      <c r="K14" s="191" t="s">
        <v>22</v>
      </c>
      <c r="L14" s="194"/>
      <c r="N14" s="38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2:29" ht="16" thickTop="1">
      <c r="B15" s="21">
        <v>10</v>
      </c>
      <c r="C15" s="17" t="s">
        <v>14</v>
      </c>
      <c r="D15" s="14" t="s">
        <v>8</v>
      </c>
      <c r="E15" s="187">
        <v>10</v>
      </c>
      <c r="F15" s="188"/>
      <c r="G15" s="187">
        <v>20</v>
      </c>
      <c r="H15" s="188"/>
      <c r="I15" s="187">
        <v>9.7799999999999994</v>
      </c>
      <c r="J15" s="189"/>
      <c r="K15" s="200">
        <v>9.83</v>
      </c>
      <c r="L15" s="201"/>
      <c r="N15" s="46" t="s">
        <v>34</v>
      </c>
      <c r="O15" s="44"/>
      <c r="P15" s="44"/>
      <c r="Q15" s="46" t="s">
        <v>35</v>
      </c>
      <c r="R15" s="44"/>
      <c r="S15" s="39"/>
      <c r="T15" s="46" t="s">
        <v>14</v>
      </c>
      <c r="U15" s="44"/>
      <c r="V15" s="39"/>
      <c r="W15" s="39"/>
      <c r="X15" s="39"/>
      <c r="Y15" s="39"/>
      <c r="Z15" s="40"/>
    </row>
    <row r="16" spans="2:29" ht="15">
      <c r="B16" s="21">
        <v>11</v>
      </c>
      <c r="C16" s="17" t="s">
        <v>46</v>
      </c>
      <c r="D16" s="14" t="s">
        <v>8</v>
      </c>
      <c r="E16" s="187" t="s">
        <v>48</v>
      </c>
      <c r="F16" s="188"/>
      <c r="G16" s="187">
        <v>10</v>
      </c>
      <c r="H16" s="188"/>
      <c r="I16" s="187">
        <v>5</v>
      </c>
      <c r="J16" s="189"/>
      <c r="K16" s="202">
        <v>4.9000000000000004</v>
      </c>
      <c r="L16" s="203"/>
      <c r="N16" s="44" t="s">
        <v>27</v>
      </c>
      <c r="O16" s="45">
        <f>E7</f>
        <v>2</v>
      </c>
      <c r="P16" s="44"/>
      <c r="Q16" s="44" t="s">
        <v>27</v>
      </c>
      <c r="R16" s="45">
        <f>F7</f>
        <v>21</v>
      </c>
      <c r="S16" s="39"/>
      <c r="T16" s="44" t="s">
        <v>27</v>
      </c>
      <c r="U16" s="45">
        <f>E15</f>
        <v>10</v>
      </c>
      <c r="V16" s="39"/>
      <c r="W16" s="39"/>
      <c r="X16" s="39"/>
      <c r="Y16" s="39"/>
      <c r="Z16" s="40"/>
    </row>
    <row r="17" spans="2:26" ht="15">
      <c r="B17" s="21">
        <v>12</v>
      </c>
      <c r="C17" s="17" t="s">
        <v>45</v>
      </c>
      <c r="D17" s="14" t="s">
        <v>8</v>
      </c>
      <c r="E17" s="187" t="s">
        <v>49</v>
      </c>
      <c r="F17" s="188"/>
      <c r="G17" s="187">
        <v>1</v>
      </c>
      <c r="H17" s="188"/>
      <c r="I17" s="187">
        <v>8.5000000000000006E-2</v>
      </c>
      <c r="J17" s="189"/>
      <c r="K17" s="187">
        <v>0.06</v>
      </c>
      <c r="L17" s="190"/>
      <c r="N17" s="44" t="s">
        <v>28</v>
      </c>
      <c r="O17" s="45">
        <f>G7</f>
        <v>16</v>
      </c>
      <c r="P17" s="44"/>
      <c r="Q17" s="44" t="s">
        <v>28</v>
      </c>
      <c r="R17" s="45">
        <f>H7</f>
        <v>160</v>
      </c>
      <c r="S17" s="39"/>
      <c r="T17" s="44" t="s">
        <v>28</v>
      </c>
      <c r="U17" s="45">
        <f>G15</f>
        <v>20</v>
      </c>
      <c r="V17" s="39"/>
      <c r="W17" s="39"/>
      <c r="X17" s="39"/>
      <c r="Y17" s="39"/>
      <c r="Z17" s="40"/>
    </row>
    <row r="18" spans="2:26">
      <c r="B18" s="6"/>
      <c r="C18" s="7"/>
      <c r="D18" s="8"/>
      <c r="E18" s="8"/>
      <c r="F18" s="8"/>
      <c r="G18" s="8"/>
      <c r="H18" s="8"/>
      <c r="I18" s="8"/>
      <c r="J18" s="8"/>
      <c r="K18" s="8"/>
      <c r="L18" s="9"/>
      <c r="N18" s="44" t="s">
        <v>5</v>
      </c>
      <c r="O18" s="45">
        <f>I7</f>
        <v>5</v>
      </c>
      <c r="P18" s="44"/>
      <c r="Q18" s="44" t="s">
        <v>5</v>
      </c>
      <c r="R18" s="45">
        <f>J7</f>
        <v>40.299999999999997</v>
      </c>
      <c r="S18" s="39"/>
      <c r="T18" s="44" t="s">
        <v>5</v>
      </c>
      <c r="U18" s="45">
        <f>I15</f>
        <v>9.7799999999999994</v>
      </c>
      <c r="V18" s="39"/>
      <c r="W18" s="39"/>
      <c r="X18" s="39"/>
      <c r="Y18" s="39"/>
      <c r="Z18" s="40"/>
    </row>
    <row r="19" spans="2:26">
      <c r="B19" s="6"/>
      <c r="C19" s="7"/>
      <c r="D19" s="8"/>
      <c r="E19" s="8"/>
      <c r="F19" s="8"/>
      <c r="G19" s="8"/>
      <c r="H19" s="8"/>
      <c r="I19" s="8"/>
      <c r="J19" s="8"/>
      <c r="K19" s="8"/>
      <c r="L19" s="9"/>
      <c r="N19" s="44" t="s">
        <v>29</v>
      </c>
      <c r="O19" s="45">
        <f>K7</f>
        <v>6.4</v>
      </c>
      <c r="P19" s="44"/>
      <c r="Q19" s="44" t="s">
        <v>29</v>
      </c>
      <c r="R19" s="45">
        <f>L7</f>
        <v>40.5</v>
      </c>
      <c r="S19" s="39"/>
      <c r="T19" s="44" t="s">
        <v>29</v>
      </c>
      <c r="U19" s="45">
        <f>K15</f>
        <v>9.83</v>
      </c>
      <c r="V19" s="39"/>
      <c r="W19" s="39"/>
      <c r="X19" s="39"/>
      <c r="Y19" s="39"/>
      <c r="Z19" s="40"/>
    </row>
    <row r="20" spans="2:26">
      <c r="B20" s="6"/>
      <c r="C20" s="7"/>
      <c r="D20" s="8"/>
      <c r="E20" s="8"/>
      <c r="F20" s="8"/>
      <c r="G20" s="8"/>
      <c r="H20" s="8"/>
      <c r="I20" s="8"/>
      <c r="J20" s="8"/>
      <c r="K20" s="8"/>
      <c r="L20" s="9"/>
      <c r="N20" s="38"/>
      <c r="O20" s="39"/>
      <c r="P20" s="39"/>
      <c r="Q20" s="39"/>
      <c r="R20" s="39" t="s">
        <v>36</v>
      </c>
      <c r="S20" s="39"/>
      <c r="T20" s="39"/>
      <c r="U20" s="39"/>
      <c r="V20" s="39"/>
      <c r="W20" s="39"/>
      <c r="X20" s="39"/>
      <c r="Y20" s="39"/>
      <c r="Z20" s="40"/>
    </row>
    <row r="21" spans="2:26">
      <c r="B21" s="6"/>
      <c r="C21" s="7"/>
      <c r="D21" s="8"/>
      <c r="E21" s="8"/>
      <c r="F21" s="8"/>
      <c r="G21" s="8"/>
      <c r="H21" s="8"/>
      <c r="I21" s="8"/>
      <c r="J21" s="8"/>
      <c r="K21" s="8"/>
      <c r="L21" s="9"/>
      <c r="N21" s="46" t="s">
        <v>37</v>
      </c>
      <c r="O21" s="44"/>
      <c r="P21" s="44"/>
      <c r="Q21" s="46" t="s">
        <v>38</v>
      </c>
      <c r="R21" s="44"/>
      <c r="S21" s="39"/>
      <c r="T21" s="46" t="s">
        <v>15</v>
      </c>
      <c r="U21" s="44"/>
      <c r="V21" s="39"/>
      <c r="W21" s="39"/>
      <c r="X21" s="39"/>
      <c r="Y21" s="39"/>
      <c r="Z21" s="40"/>
    </row>
    <row r="22" spans="2:26">
      <c r="B22" s="6"/>
      <c r="C22" s="7"/>
      <c r="D22" s="8"/>
      <c r="E22" s="8"/>
      <c r="F22" s="8"/>
      <c r="G22" s="8"/>
      <c r="H22" s="8"/>
      <c r="I22" s="8"/>
      <c r="J22" s="8"/>
      <c r="K22" s="8"/>
      <c r="L22" s="9"/>
      <c r="N22" s="44" t="s">
        <v>27</v>
      </c>
      <c r="O22" s="45">
        <f>E8</f>
        <v>2</v>
      </c>
      <c r="P22" s="44"/>
      <c r="Q22" s="44" t="s">
        <v>27</v>
      </c>
      <c r="R22" s="45">
        <f>F8</f>
        <v>20</v>
      </c>
      <c r="S22" s="39"/>
      <c r="T22" s="44" t="s">
        <v>27</v>
      </c>
      <c r="U22" s="45" t="str">
        <f>E16</f>
        <v>TBT</v>
      </c>
      <c r="V22" s="39"/>
      <c r="W22" s="39"/>
      <c r="X22" s="39"/>
      <c r="Y22" s="39"/>
      <c r="Z22" s="40"/>
    </row>
    <row r="23" spans="2:26">
      <c r="B23" s="6"/>
      <c r="C23" s="7"/>
      <c r="D23" s="8"/>
      <c r="E23" s="8"/>
      <c r="F23" s="8"/>
      <c r="G23" s="8"/>
      <c r="H23" s="8"/>
      <c r="I23" s="8"/>
      <c r="J23" s="8"/>
      <c r="K23" s="8"/>
      <c r="L23" s="9"/>
      <c r="N23" s="44" t="s">
        <v>28</v>
      </c>
      <c r="O23" s="45">
        <f>G8</f>
        <v>16</v>
      </c>
      <c r="P23" s="44"/>
      <c r="Q23" s="44" t="s">
        <v>28</v>
      </c>
      <c r="R23" s="45">
        <f>H8</f>
        <v>60</v>
      </c>
      <c r="S23" s="39"/>
      <c r="T23" s="44" t="s">
        <v>28</v>
      </c>
      <c r="U23" s="45">
        <f>G16</f>
        <v>10</v>
      </c>
      <c r="V23" s="39"/>
      <c r="W23" s="39"/>
      <c r="X23" s="39"/>
      <c r="Y23" s="39"/>
      <c r="Z23" s="40"/>
    </row>
    <row r="24" spans="2:26">
      <c r="B24" s="6"/>
      <c r="C24" s="7"/>
      <c r="D24" s="8"/>
      <c r="E24" s="8"/>
      <c r="F24" s="8"/>
      <c r="G24" s="8"/>
      <c r="H24" s="8"/>
      <c r="I24" s="8"/>
      <c r="J24" s="8"/>
      <c r="K24" s="8"/>
      <c r="L24" s="9"/>
      <c r="N24" s="44" t="s">
        <v>5</v>
      </c>
      <c r="O24" s="45">
        <f>I8</f>
        <v>16</v>
      </c>
      <c r="P24" s="44"/>
      <c r="Q24" s="44" t="s">
        <v>5</v>
      </c>
      <c r="R24" s="45">
        <f>J8</f>
        <v>60</v>
      </c>
      <c r="S24" s="39"/>
      <c r="T24" s="44" t="s">
        <v>5</v>
      </c>
      <c r="U24" s="45">
        <f>I16</f>
        <v>5</v>
      </c>
      <c r="V24" s="39"/>
      <c r="W24" s="39"/>
      <c r="X24" s="39"/>
      <c r="Y24" s="39"/>
      <c r="Z24" s="40"/>
    </row>
    <row r="25" spans="2:26" ht="15" thickBot="1">
      <c r="B25" s="10"/>
      <c r="C25" s="11"/>
      <c r="D25" s="12"/>
      <c r="E25" s="12"/>
      <c r="F25" s="12"/>
      <c r="G25" s="12"/>
      <c r="H25" s="12"/>
      <c r="I25" s="12"/>
      <c r="J25" s="12"/>
      <c r="K25" s="12"/>
      <c r="L25" s="1"/>
      <c r="N25" s="44" t="s">
        <v>29</v>
      </c>
      <c r="O25" s="45">
        <f>K8</f>
        <v>16</v>
      </c>
      <c r="P25" s="44"/>
      <c r="Q25" s="44" t="s">
        <v>29</v>
      </c>
      <c r="R25" s="45">
        <f>L8</f>
        <v>60</v>
      </c>
      <c r="S25" s="39"/>
      <c r="T25" s="44" t="s">
        <v>29</v>
      </c>
      <c r="U25" s="45">
        <f>K16</f>
        <v>4.9000000000000004</v>
      </c>
      <c r="V25" s="39"/>
      <c r="W25" s="39"/>
      <c r="X25" s="39"/>
      <c r="Y25" s="39"/>
      <c r="Z25" s="40"/>
    </row>
    <row r="26" spans="2:26"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2:26">
      <c r="N27" s="46" t="s">
        <v>39</v>
      </c>
      <c r="O27" s="44"/>
      <c r="P27" s="44"/>
      <c r="Q27" s="46" t="s">
        <v>40</v>
      </c>
      <c r="R27" s="44"/>
      <c r="S27" s="39"/>
      <c r="T27" s="46" t="s">
        <v>45</v>
      </c>
      <c r="U27" s="44"/>
      <c r="V27" s="39"/>
      <c r="W27" s="39"/>
      <c r="X27" s="39"/>
      <c r="Y27" s="39"/>
      <c r="Z27" s="40"/>
    </row>
    <row r="28" spans="2:26">
      <c r="N28" s="44" t="s">
        <v>27</v>
      </c>
      <c r="O28" s="45">
        <f>E9</f>
        <v>1</v>
      </c>
      <c r="P28" s="44"/>
      <c r="Q28" s="44" t="s">
        <v>27</v>
      </c>
      <c r="R28" s="45">
        <f>F9</f>
        <v>10</v>
      </c>
      <c r="S28" s="39"/>
      <c r="T28" s="44" t="s">
        <v>27</v>
      </c>
      <c r="U28" s="45" t="str">
        <f>E17</f>
        <v>NA</v>
      </c>
      <c r="V28" s="39"/>
      <c r="W28" s="39"/>
      <c r="X28" s="39"/>
      <c r="Y28" s="39"/>
      <c r="Z28" s="40"/>
    </row>
    <row r="29" spans="2:26">
      <c r="N29" s="44" t="s">
        <v>28</v>
      </c>
      <c r="O29" s="45">
        <f>G9</f>
        <v>16</v>
      </c>
      <c r="P29" s="44"/>
      <c r="Q29" s="44" t="s">
        <v>28</v>
      </c>
      <c r="R29" s="45">
        <f>H9</f>
        <v>60</v>
      </c>
      <c r="S29" s="39"/>
      <c r="T29" s="44" t="s">
        <v>28</v>
      </c>
      <c r="U29" s="45">
        <f>G17</f>
        <v>1</v>
      </c>
      <c r="V29" s="39"/>
      <c r="W29" s="39"/>
      <c r="X29" s="39"/>
      <c r="Y29" s="39"/>
      <c r="Z29" s="40"/>
    </row>
    <row r="30" spans="2:26">
      <c r="N30" s="44" t="s">
        <v>5</v>
      </c>
      <c r="O30" s="45">
        <f>I9</f>
        <v>16</v>
      </c>
      <c r="P30" s="44"/>
      <c r="Q30" s="44" t="s">
        <v>5</v>
      </c>
      <c r="R30" s="45">
        <f>J9</f>
        <v>30</v>
      </c>
      <c r="S30" s="39"/>
      <c r="T30" s="44" t="s">
        <v>5</v>
      </c>
      <c r="U30" s="45">
        <f>I17</f>
        <v>8.5000000000000006E-2</v>
      </c>
      <c r="V30" s="39"/>
      <c r="W30" s="39"/>
      <c r="X30" s="39"/>
      <c r="Y30" s="39"/>
      <c r="Z30" s="40"/>
    </row>
    <row r="31" spans="2:26" ht="15" thickBot="1">
      <c r="N31" s="44" t="s">
        <v>29</v>
      </c>
      <c r="O31" s="45">
        <f>K9</f>
        <v>16</v>
      </c>
      <c r="P31" s="44"/>
      <c r="Q31" s="44" t="s">
        <v>29</v>
      </c>
      <c r="R31" s="45">
        <f>L9</f>
        <v>30</v>
      </c>
      <c r="S31" s="41"/>
      <c r="T31" s="44" t="s">
        <v>29</v>
      </c>
      <c r="U31" s="45">
        <f>K17</f>
        <v>0.06</v>
      </c>
      <c r="V31" s="41"/>
      <c r="W31" s="41"/>
      <c r="X31" s="41"/>
      <c r="Y31" s="41"/>
      <c r="Z31" s="42"/>
    </row>
  </sheetData>
  <mergeCells count="21">
    <mergeCell ref="E14:F14"/>
    <mergeCell ref="G14:H14"/>
    <mergeCell ref="I14:J14"/>
    <mergeCell ref="K14:L14"/>
    <mergeCell ref="D1:H1"/>
    <mergeCell ref="E3:F3"/>
    <mergeCell ref="G3:H3"/>
    <mergeCell ref="I3:J3"/>
    <mergeCell ref="K3:L3"/>
    <mergeCell ref="E17:F17"/>
    <mergeCell ref="G17:H17"/>
    <mergeCell ref="I17:J17"/>
    <mergeCell ref="K17:L17"/>
    <mergeCell ref="E15:F15"/>
    <mergeCell ref="G15:H15"/>
    <mergeCell ref="I15:J15"/>
    <mergeCell ref="K15:L15"/>
    <mergeCell ref="E16:F16"/>
    <mergeCell ref="G16:H16"/>
    <mergeCell ref="I16:J16"/>
    <mergeCell ref="K16:L16"/>
  </mergeCells>
  <pageMargins left="0.25" right="0.2" top="0.75" bottom="0.75" header="0.3" footer="0.3"/>
  <pageSetup scale="8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2"/>
  <sheetViews>
    <sheetView topLeftCell="A3" workbookViewId="0">
      <selection activeCell="K7" sqref="K7"/>
    </sheetView>
  </sheetViews>
  <sheetFormatPr baseColWidth="10" defaultColWidth="8.83203125" defaultRowHeight="14" x14ac:dyDescent="0"/>
  <cols>
    <col min="1" max="1" width="9.6640625" bestFit="1" customWidth="1"/>
    <col min="2" max="2" width="29.1640625" customWidth="1"/>
    <col min="3" max="3" width="12.33203125" customWidth="1"/>
    <col min="9" max="9" width="7.33203125" bestFit="1" customWidth="1"/>
    <col min="11" max="11" width="7.6640625" customWidth="1"/>
    <col min="12" max="12" width="8.33203125" customWidth="1"/>
    <col min="13" max="13" width="9.6640625" customWidth="1"/>
    <col min="14" max="14" width="28.1640625" bestFit="1" customWidth="1"/>
  </cols>
  <sheetData>
    <row r="1" spans="1:14">
      <c r="A1" s="204" t="s">
        <v>61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ht="15" thickBot="1">
      <c r="A2" s="133">
        <v>41326</v>
      </c>
      <c r="B2" s="7"/>
      <c r="C2" s="8"/>
      <c r="D2" s="8"/>
      <c r="E2" s="8"/>
      <c r="F2" s="8"/>
      <c r="G2" s="8"/>
      <c r="H2" s="8"/>
      <c r="I2" s="8"/>
      <c r="J2" s="8"/>
      <c r="K2" s="8"/>
      <c r="L2" s="7"/>
      <c r="M2" s="7"/>
      <c r="N2" s="7"/>
    </row>
    <row r="3" spans="1:14" ht="55.5" customHeight="1">
      <c r="A3" s="116" t="s">
        <v>0</v>
      </c>
      <c r="B3" s="117" t="s">
        <v>1</v>
      </c>
      <c r="C3" s="118" t="s">
        <v>2</v>
      </c>
      <c r="D3" s="207" t="s">
        <v>3</v>
      </c>
      <c r="E3" s="207"/>
      <c r="F3" s="207" t="s">
        <v>4</v>
      </c>
      <c r="G3" s="207"/>
      <c r="H3" s="207" t="s">
        <v>5</v>
      </c>
      <c r="I3" s="207"/>
      <c r="J3" s="206" t="s">
        <v>53</v>
      </c>
      <c r="K3" s="206"/>
      <c r="L3" s="206" t="s">
        <v>63</v>
      </c>
      <c r="M3" s="206"/>
      <c r="N3" s="119" t="s">
        <v>64</v>
      </c>
    </row>
    <row r="4" spans="1:14" ht="15">
      <c r="A4" s="90"/>
      <c r="B4" s="88"/>
      <c r="C4" s="89"/>
      <c r="D4" s="91" t="s">
        <v>20</v>
      </c>
      <c r="E4" s="92" t="s">
        <v>21</v>
      </c>
      <c r="F4" s="93" t="s">
        <v>19</v>
      </c>
      <c r="G4" s="92" t="s">
        <v>21</v>
      </c>
      <c r="H4" s="93" t="s">
        <v>19</v>
      </c>
      <c r="I4" s="92" t="s">
        <v>21</v>
      </c>
      <c r="J4" s="94" t="s">
        <v>18</v>
      </c>
      <c r="K4" s="95" t="s">
        <v>17</v>
      </c>
      <c r="L4" s="94" t="s">
        <v>18</v>
      </c>
      <c r="M4" s="95" t="s">
        <v>17</v>
      </c>
      <c r="N4" s="120"/>
    </row>
    <row r="5" spans="1:14" ht="15">
      <c r="A5" s="96">
        <v>1</v>
      </c>
      <c r="B5" s="97" t="s">
        <v>6</v>
      </c>
      <c r="C5" s="92" t="s">
        <v>7</v>
      </c>
      <c r="D5" s="98">
        <v>100</v>
      </c>
      <c r="E5" s="99">
        <v>350</v>
      </c>
      <c r="F5" s="98">
        <v>500</v>
      </c>
      <c r="G5" s="99">
        <v>1000</v>
      </c>
      <c r="H5" s="98">
        <f>(240+280)/2</f>
        <v>260</v>
      </c>
      <c r="I5" s="99">
        <v>420</v>
      </c>
      <c r="J5" s="110">
        <v>320</v>
      </c>
      <c r="K5" s="109">
        <v>406</v>
      </c>
      <c r="L5" s="111">
        <v>296</v>
      </c>
      <c r="M5" s="139">
        <v>406</v>
      </c>
      <c r="N5" s="121" t="s">
        <v>54</v>
      </c>
    </row>
    <row r="6" spans="1:14" ht="15">
      <c r="A6" s="96">
        <v>2</v>
      </c>
      <c r="B6" s="97" t="s">
        <v>23</v>
      </c>
      <c r="C6" s="92" t="s">
        <v>8</v>
      </c>
      <c r="D6" s="98">
        <v>20</v>
      </c>
      <c r="E6" s="99">
        <v>150</v>
      </c>
      <c r="F6" s="98">
        <v>40</v>
      </c>
      <c r="G6" s="99">
        <v>240</v>
      </c>
      <c r="H6" s="98">
        <v>40</v>
      </c>
      <c r="I6" s="99">
        <v>230</v>
      </c>
      <c r="J6" s="110">
        <v>36</v>
      </c>
      <c r="K6" s="109">
        <v>209</v>
      </c>
      <c r="L6" s="112">
        <v>39</v>
      </c>
      <c r="M6" s="138">
        <v>209</v>
      </c>
      <c r="N6" s="121"/>
    </row>
    <row r="7" spans="1:14" ht="15">
      <c r="A7" s="96">
        <v>3</v>
      </c>
      <c r="B7" s="97" t="s">
        <v>24</v>
      </c>
      <c r="C7" s="92" t="s">
        <v>9</v>
      </c>
      <c r="D7" s="98">
        <v>2</v>
      </c>
      <c r="E7" s="99">
        <v>21</v>
      </c>
      <c r="F7" s="98">
        <v>16</v>
      </c>
      <c r="G7" s="99">
        <v>160</v>
      </c>
      <c r="H7" s="98">
        <f>(4.8+5.2)/2</f>
        <v>5</v>
      </c>
      <c r="I7" s="99">
        <f>(37.2+43.4)/2</f>
        <v>40.299999999999997</v>
      </c>
      <c r="J7" s="110">
        <v>6.4</v>
      </c>
      <c r="K7" s="109">
        <v>36</v>
      </c>
      <c r="L7" s="112">
        <v>6.4</v>
      </c>
      <c r="M7" s="138">
        <v>37</v>
      </c>
      <c r="N7" s="121"/>
    </row>
    <row r="8" spans="1:14" ht="15">
      <c r="A8" s="96">
        <v>4</v>
      </c>
      <c r="B8" s="97" t="s">
        <v>66</v>
      </c>
      <c r="C8" s="92" t="s">
        <v>7</v>
      </c>
      <c r="D8" s="98" t="s">
        <v>49</v>
      </c>
      <c r="E8" s="99" t="s">
        <v>49</v>
      </c>
      <c r="F8" s="98" t="s">
        <v>49</v>
      </c>
      <c r="G8" s="99" t="s">
        <v>49</v>
      </c>
      <c r="H8" s="98" t="s">
        <v>49</v>
      </c>
      <c r="I8" s="99" t="s">
        <v>49</v>
      </c>
      <c r="J8" s="110" t="s">
        <v>49</v>
      </c>
      <c r="K8" s="109" t="s">
        <v>49</v>
      </c>
      <c r="L8" s="142"/>
      <c r="M8" s="112">
        <v>464</v>
      </c>
      <c r="N8" s="121"/>
    </row>
    <row r="9" spans="1:14" ht="15">
      <c r="A9" s="96">
        <v>5</v>
      </c>
      <c r="B9" s="97" t="s">
        <v>67</v>
      </c>
      <c r="C9" s="92" t="s">
        <v>11</v>
      </c>
      <c r="D9" s="98">
        <v>2</v>
      </c>
      <c r="E9" s="99">
        <v>20</v>
      </c>
      <c r="F9" s="98" t="s">
        <v>49</v>
      </c>
      <c r="G9" s="99" t="s">
        <v>49</v>
      </c>
      <c r="H9" s="98" t="s">
        <v>49</v>
      </c>
      <c r="I9" s="99" t="s">
        <v>49</v>
      </c>
      <c r="J9" s="110" t="s">
        <v>49</v>
      </c>
      <c r="K9" s="109" t="s">
        <v>49</v>
      </c>
      <c r="L9" s="112"/>
      <c r="M9" s="112">
        <v>102</v>
      </c>
      <c r="N9" s="121"/>
    </row>
    <row r="10" spans="1:14" ht="15">
      <c r="A10" s="96">
        <v>6</v>
      </c>
      <c r="B10" s="100" t="s">
        <v>10</v>
      </c>
      <c r="C10" s="92" t="s">
        <v>11</v>
      </c>
      <c r="D10" s="98">
        <v>2</v>
      </c>
      <c r="E10" s="99">
        <v>20</v>
      </c>
      <c r="F10" s="98">
        <v>16</v>
      </c>
      <c r="G10" s="99">
        <v>60</v>
      </c>
      <c r="H10" s="98">
        <v>16</v>
      </c>
      <c r="I10" s="99">
        <v>60</v>
      </c>
      <c r="J10" s="98">
        <v>16</v>
      </c>
      <c r="K10" s="109">
        <v>60</v>
      </c>
      <c r="L10" s="113">
        <v>16</v>
      </c>
      <c r="M10" s="104">
        <v>100</v>
      </c>
      <c r="N10" s="122"/>
    </row>
    <row r="11" spans="1:14" ht="15">
      <c r="A11" s="96">
        <v>7</v>
      </c>
      <c r="B11" s="100" t="s">
        <v>12</v>
      </c>
      <c r="C11" s="92" t="s">
        <v>11</v>
      </c>
      <c r="D11" s="98">
        <v>1</v>
      </c>
      <c r="E11" s="99">
        <v>10</v>
      </c>
      <c r="F11" s="98">
        <v>16</v>
      </c>
      <c r="G11" s="99">
        <v>60</v>
      </c>
      <c r="H11" s="98">
        <v>16</v>
      </c>
      <c r="I11" s="99">
        <v>30</v>
      </c>
      <c r="J11" s="98">
        <v>16</v>
      </c>
      <c r="K11" s="109">
        <v>30</v>
      </c>
      <c r="L11" s="113">
        <v>16</v>
      </c>
      <c r="M11" s="104" t="s">
        <v>48</v>
      </c>
      <c r="N11" s="122"/>
    </row>
    <row r="12" spans="1:14" ht="48.75" customHeight="1">
      <c r="A12" s="96">
        <v>8</v>
      </c>
      <c r="B12" s="101" t="s">
        <v>25</v>
      </c>
      <c r="C12" s="92" t="s">
        <v>8</v>
      </c>
      <c r="D12" s="98">
        <v>5</v>
      </c>
      <c r="E12" s="99" t="s">
        <v>48</v>
      </c>
      <c r="F12" s="98">
        <v>20</v>
      </c>
      <c r="G12" s="102">
        <v>160</v>
      </c>
      <c r="H12" s="98">
        <v>13</v>
      </c>
      <c r="I12" s="99">
        <v>100</v>
      </c>
      <c r="J12" s="110">
        <v>19.600000000000001</v>
      </c>
      <c r="K12" s="102">
        <v>114.66</v>
      </c>
      <c r="L12" s="112">
        <v>22.4</v>
      </c>
      <c r="M12" s="105" t="s">
        <v>48</v>
      </c>
      <c r="N12" s="122"/>
    </row>
    <row r="13" spans="1:14" ht="44.25" customHeight="1">
      <c r="A13" s="96">
        <v>9</v>
      </c>
      <c r="B13" s="101" t="s">
        <v>47</v>
      </c>
      <c r="C13" s="92" t="s">
        <v>8</v>
      </c>
      <c r="D13" s="98">
        <v>2</v>
      </c>
      <c r="E13" s="99" t="s">
        <v>49</v>
      </c>
      <c r="F13" s="98">
        <v>8</v>
      </c>
      <c r="G13" s="102" t="s">
        <v>49</v>
      </c>
      <c r="H13" s="98" t="s">
        <v>49</v>
      </c>
      <c r="I13" s="99" t="s">
        <v>49</v>
      </c>
      <c r="J13" s="110">
        <v>5.57</v>
      </c>
      <c r="K13" s="102">
        <v>32.130000000000003</v>
      </c>
      <c r="L13" s="113" t="s">
        <v>48</v>
      </c>
      <c r="M13" s="105" t="s">
        <v>48</v>
      </c>
      <c r="N13" s="123"/>
    </row>
    <row r="14" spans="1:14" ht="34.5" customHeight="1">
      <c r="A14" s="96">
        <v>10</v>
      </c>
      <c r="B14" s="101" t="s">
        <v>13</v>
      </c>
      <c r="C14" s="92" t="s">
        <v>8</v>
      </c>
      <c r="D14" s="98">
        <v>0.51</v>
      </c>
      <c r="E14" s="103" t="s">
        <v>49</v>
      </c>
      <c r="F14" s="98">
        <v>16</v>
      </c>
      <c r="G14" s="99">
        <v>120</v>
      </c>
      <c r="H14" s="98">
        <v>2.8</v>
      </c>
      <c r="I14" s="99">
        <v>28</v>
      </c>
      <c r="J14" s="98">
        <v>2.1</v>
      </c>
      <c r="K14" s="102" t="s">
        <v>48</v>
      </c>
      <c r="L14" s="113" t="s">
        <v>48</v>
      </c>
      <c r="M14" s="105" t="s">
        <v>48</v>
      </c>
      <c r="N14" s="122" t="s">
        <v>62</v>
      </c>
    </row>
    <row r="15" spans="1:14" ht="34.5" customHeight="1">
      <c r="A15" s="96">
        <v>11</v>
      </c>
      <c r="B15" s="101" t="s">
        <v>55</v>
      </c>
      <c r="C15" s="92" t="s">
        <v>8</v>
      </c>
      <c r="D15" s="98">
        <v>1.1000000000000001</v>
      </c>
      <c r="E15" s="99" t="s">
        <v>49</v>
      </c>
      <c r="F15" s="98">
        <v>16</v>
      </c>
      <c r="G15" s="99"/>
      <c r="H15" s="98" t="s">
        <v>49</v>
      </c>
      <c r="I15" s="99"/>
      <c r="J15" s="98" t="s">
        <v>49</v>
      </c>
      <c r="K15" s="102" t="s">
        <v>49</v>
      </c>
      <c r="L15" s="111">
        <v>5.3</v>
      </c>
      <c r="M15" s="105" t="s">
        <v>56</v>
      </c>
      <c r="N15" s="121" t="s">
        <v>65</v>
      </c>
    </row>
    <row r="16" spans="1:14" ht="36" customHeight="1" thickBot="1">
      <c r="A16" s="124">
        <v>12</v>
      </c>
      <c r="B16" s="125" t="s">
        <v>51</v>
      </c>
      <c r="C16" s="126" t="s">
        <v>52</v>
      </c>
      <c r="D16" s="127">
        <v>167</v>
      </c>
      <c r="E16" s="128" t="s">
        <v>48</v>
      </c>
      <c r="F16" s="127">
        <v>500</v>
      </c>
      <c r="G16" s="128">
        <v>5000</v>
      </c>
      <c r="H16" s="127">
        <v>160</v>
      </c>
      <c r="I16" s="128">
        <v>500</v>
      </c>
      <c r="J16" s="127">
        <v>395</v>
      </c>
      <c r="K16" s="129" t="s">
        <v>48</v>
      </c>
      <c r="L16" s="130">
        <v>375</v>
      </c>
      <c r="M16" s="131" t="s">
        <v>48</v>
      </c>
      <c r="N16" s="132"/>
    </row>
    <row r="17" spans="1:32" ht="36" customHeight="1">
      <c r="A17" s="14"/>
      <c r="B17" s="134"/>
      <c r="C17" s="14"/>
      <c r="D17" s="108"/>
      <c r="E17" s="108"/>
      <c r="F17" s="108"/>
      <c r="G17" s="108"/>
      <c r="H17" s="108"/>
      <c r="I17" s="108"/>
      <c r="J17" s="108"/>
      <c r="K17" s="108"/>
      <c r="L17" s="135"/>
      <c r="M17" s="108"/>
      <c r="N17" s="136"/>
      <c r="O17" s="136"/>
      <c r="P17" s="136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32">
      <c r="B18" s="106" t="s">
        <v>60</v>
      </c>
    </row>
    <row r="19" spans="1:32">
      <c r="B19" s="115" t="s">
        <v>57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32">
      <c r="B20" s="115" t="s">
        <v>58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32" ht="16.5" customHeight="1">
      <c r="B21" s="115" t="s">
        <v>59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</row>
    <row r="22" spans="1:32">
      <c r="B22" s="106"/>
      <c r="P22" s="7"/>
      <c r="Q22" s="7"/>
      <c r="R22" s="7"/>
    </row>
  </sheetData>
  <mergeCells count="6">
    <mergeCell ref="A1:N1"/>
    <mergeCell ref="L3:M3"/>
    <mergeCell ref="D3:E3"/>
    <mergeCell ref="F3:G3"/>
    <mergeCell ref="H3:I3"/>
    <mergeCell ref="J3:K3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B13" sqref="B13"/>
    </sheetView>
  </sheetViews>
  <sheetFormatPr baseColWidth="10" defaultColWidth="8.83203125" defaultRowHeight="14" x14ac:dyDescent="0"/>
  <cols>
    <col min="2" max="2" width="32.5" customWidth="1"/>
    <col min="3" max="3" width="11.1640625" customWidth="1"/>
    <col min="7" max="7" width="20" customWidth="1"/>
    <col min="8" max="8" width="11.5" bestFit="1" customWidth="1"/>
  </cols>
  <sheetData>
    <row r="1" spans="1:16" ht="63" customHeight="1">
      <c r="A1" s="116" t="s">
        <v>0</v>
      </c>
      <c r="B1" s="117" t="s">
        <v>1</v>
      </c>
      <c r="C1" s="117" t="s">
        <v>81</v>
      </c>
      <c r="D1" s="117" t="s">
        <v>68</v>
      </c>
      <c r="E1" s="117" t="s">
        <v>69</v>
      </c>
      <c r="F1" s="117" t="s">
        <v>70</v>
      </c>
      <c r="G1" s="117" t="s">
        <v>71</v>
      </c>
      <c r="H1" s="148" t="s">
        <v>2</v>
      </c>
      <c r="J1" s="208" t="s">
        <v>1</v>
      </c>
      <c r="K1" s="149" t="s">
        <v>72</v>
      </c>
      <c r="L1" s="208" t="s">
        <v>74</v>
      </c>
      <c r="M1" s="208" t="s">
        <v>75</v>
      </c>
    </row>
    <row r="2" spans="1:16" ht="15">
      <c r="A2" s="92">
        <v>1</v>
      </c>
      <c r="B2" s="97" t="s">
        <v>6</v>
      </c>
      <c r="C2" s="143">
        <v>350</v>
      </c>
      <c r="D2" s="143">
        <v>350</v>
      </c>
      <c r="E2" s="144">
        <v>406</v>
      </c>
      <c r="F2" s="145">
        <v>440</v>
      </c>
      <c r="G2" s="145">
        <v>440</v>
      </c>
      <c r="H2" s="92" t="s">
        <v>7</v>
      </c>
      <c r="J2" s="209"/>
      <c r="K2" s="150" t="s">
        <v>73</v>
      </c>
      <c r="L2" s="209"/>
      <c r="M2" s="209"/>
    </row>
    <row r="3" spans="1:16" ht="30">
      <c r="A3" s="92">
        <v>2</v>
      </c>
      <c r="B3" s="97" t="s">
        <v>23</v>
      </c>
      <c r="C3" s="143">
        <v>150</v>
      </c>
      <c r="D3" s="143">
        <v>150</v>
      </c>
      <c r="E3" s="144">
        <v>209</v>
      </c>
      <c r="F3" s="146">
        <v>209</v>
      </c>
      <c r="G3" s="146">
        <v>280</v>
      </c>
      <c r="H3" s="92" t="s">
        <v>8</v>
      </c>
      <c r="J3" s="151" t="s">
        <v>76</v>
      </c>
      <c r="K3" s="152">
        <v>280</v>
      </c>
      <c r="L3" s="153">
        <v>2860</v>
      </c>
      <c r="M3" s="154"/>
    </row>
    <row r="4" spans="1:16" ht="30">
      <c r="A4" s="92">
        <v>3</v>
      </c>
      <c r="B4" s="97" t="s">
        <v>24</v>
      </c>
      <c r="C4" s="143">
        <v>21</v>
      </c>
      <c r="D4" s="143">
        <v>21</v>
      </c>
      <c r="E4" s="144">
        <v>36</v>
      </c>
      <c r="F4" s="146">
        <v>37</v>
      </c>
      <c r="G4" s="146">
        <v>50</v>
      </c>
      <c r="H4" s="92" t="s">
        <v>9</v>
      </c>
      <c r="J4" s="151" t="s">
        <v>77</v>
      </c>
      <c r="K4" s="152">
        <v>330</v>
      </c>
      <c r="L4" s="153">
        <v>3444</v>
      </c>
      <c r="M4" s="153">
        <v>102</v>
      </c>
    </row>
    <row r="5" spans="1:16" ht="15">
      <c r="A5" s="92">
        <v>4</v>
      </c>
      <c r="B5" s="100" t="s">
        <v>10</v>
      </c>
      <c r="C5" s="143">
        <v>20</v>
      </c>
      <c r="D5" s="143">
        <v>20</v>
      </c>
      <c r="E5" s="144">
        <v>60</v>
      </c>
      <c r="F5" s="147">
        <v>100</v>
      </c>
      <c r="G5" s="147"/>
      <c r="H5" s="92" t="s">
        <v>11</v>
      </c>
      <c r="J5" s="151" t="s">
        <v>78</v>
      </c>
      <c r="K5" s="153">
        <v>445</v>
      </c>
      <c r="L5" s="153">
        <v>4893</v>
      </c>
      <c r="M5" s="153">
        <v>468</v>
      </c>
    </row>
    <row r="6" spans="1:16" ht="15">
      <c r="A6" s="92">
        <v>5</v>
      </c>
      <c r="B6" s="100" t="s">
        <v>12</v>
      </c>
      <c r="C6" s="143">
        <v>10</v>
      </c>
      <c r="D6" s="143">
        <v>10</v>
      </c>
      <c r="E6" s="144">
        <v>30</v>
      </c>
      <c r="F6" s="147">
        <v>100</v>
      </c>
      <c r="G6" s="147"/>
      <c r="H6" s="92" t="s">
        <v>11</v>
      </c>
      <c r="J6" s="151" t="s">
        <v>79</v>
      </c>
      <c r="K6" s="153">
        <v>575</v>
      </c>
      <c r="L6" s="153">
        <v>6205</v>
      </c>
      <c r="M6" s="153">
        <v>417</v>
      </c>
    </row>
    <row r="7" spans="1:16" ht="30">
      <c r="A7" s="92">
        <v>6</v>
      </c>
      <c r="B7" s="97" t="s">
        <v>90</v>
      </c>
      <c r="C7" s="156">
        <v>330</v>
      </c>
      <c r="D7" s="156">
        <v>330</v>
      </c>
      <c r="E7" s="157">
        <v>445</v>
      </c>
      <c r="F7" s="157">
        <v>615</v>
      </c>
      <c r="G7" s="88"/>
      <c r="H7" s="88" t="s">
        <v>89</v>
      </c>
      <c r="J7" s="151" t="s">
        <v>80</v>
      </c>
      <c r="K7" s="153">
        <v>615</v>
      </c>
      <c r="L7" s="153">
        <v>6967</v>
      </c>
      <c r="M7" s="153">
        <v>417</v>
      </c>
    </row>
    <row r="8" spans="1:16" ht="15">
      <c r="A8" s="92">
        <v>7</v>
      </c>
      <c r="B8" s="97" t="s">
        <v>91</v>
      </c>
      <c r="C8" s="157">
        <v>3444</v>
      </c>
      <c r="D8" s="157">
        <v>3444</v>
      </c>
      <c r="E8" s="157">
        <v>4893</v>
      </c>
      <c r="F8" s="157">
        <v>6967</v>
      </c>
      <c r="G8" s="88"/>
      <c r="H8" s="88" t="s">
        <v>93</v>
      </c>
    </row>
    <row r="9" spans="1:16" ht="15">
      <c r="A9" s="92">
        <v>8</v>
      </c>
      <c r="B9" s="97" t="s">
        <v>92</v>
      </c>
      <c r="C9" s="157">
        <v>102</v>
      </c>
      <c r="D9" s="157">
        <v>102</v>
      </c>
      <c r="E9" s="157">
        <v>468</v>
      </c>
      <c r="F9" s="157"/>
      <c r="G9" s="88"/>
      <c r="H9" s="88" t="s">
        <v>94</v>
      </c>
    </row>
    <row r="10" spans="1:16" ht="15">
      <c r="A10" s="92">
        <v>9</v>
      </c>
      <c r="B10" s="97" t="s">
        <v>87</v>
      </c>
      <c r="C10" s="143">
        <v>50</v>
      </c>
      <c r="D10" s="143">
        <v>8.6999999999999993</v>
      </c>
      <c r="E10" s="143"/>
      <c r="F10" s="143"/>
      <c r="G10" s="143"/>
      <c r="H10" s="88" t="s">
        <v>88</v>
      </c>
    </row>
    <row r="13" spans="1:16" ht="56">
      <c r="J13" s="155" t="s">
        <v>82</v>
      </c>
      <c r="K13" s="155" t="s">
        <v>83</v>
      </c>
      <c r="L13" s="155" t="s">
        <v>84</v>
      </c>
      <c r="M13" s="155" t="s">
        <v>85</v>
      </c>
      <c r="N13" s="155" t="s">
        <v>86</v>
      </c>
      <c r="O13" s="155"/>
    </row>
    <row r="14" spans="1:16">
      <c r="J14" s="155"/>
      <c r="K14" s="155">
        <v>64</v>
      </c>
      <c r="L14" s="155">
        <v>5.5</v>
      </c>
      <c r="M14" s="155">
        <v>3.7</v>
      </c>
      <c r="N14" s="155">
        <v>8.61</v>
      </c>
      <c r="O14" s="155">
        <v>8.6999999999999993</v>
      </c>
      <c r="P14" s="155"/>
    </row>
    <row r="15" spans="1:16">
      <c r="J15" s="155"/>
      <c r="K15" s="155">
        <v>128</v>
      </c>
      <c r="L15" s="155">
        <v>5.5</v>
      </c>
      <c r="M15" s="155">
        <v>6.5</v>
      </c>
      <c r="N15" s="155">
        <v>9.0500000000000007</v>
      </c>
      <c r="O15" s="155">
        <v>9.1300000000000008</v>
      </c>
      <c r="P15" s="155"/>
    </row>
    <row r="16" spans="1:16">
      <c r="J16" s="155"/>
      <c r="K16" s="155">
        <v>256</v>
      </c>
      <c r="L16" s="155">
        <v>5.5</v>
      </c>
      <c r="M16" s="155">
        <v>12.2</v>
      </c>
      <c r="N16" s="155">
        <v>9.6199999999999992</v>
      </c>
      <c r="O16" s="155">
        <v>9.9600000000000009</v>
      </c>
      <c r="P16" s="155"/>
    </row>
    <row r="17" spans="10:16">
      <c r="J17" s="155"/>
      <c r="K17" s="155">
        <v>512</v>
      </c>
      <c r="L17" s="155">
        <v>2.9</v>
      </c>
      <c r="M17" s="155">
        <v>12.2</v>
      </c>
      <c r="N17" s="155">
        <v>10.28</v>
      </c>
      <c r="O17" s="155">
        <v>10.47</v>
      </c>
      <c r="P17" s="155"/>
    </row>
    <row r="18" spans="10:16">
      <c r="J18" s="155"/>
      <c r="K18" s="155">
        <v>1024</v>
      </c>
      <c r="L18" s="155">
        <v>1.5</v>
      </c>
      <c r="M18" s="155">
        <v>12.5</v>
      </c>
      <c r="N18" s="155">
        <v>11.19</v>
      </c>
      <c r="O18" s="155">
        <v>11.51</v>
      </c>
      <c r="P18" s="155"/>
    </row>
    <row r="19" spans="10:16">
      <c r="J19" s="155"/>
      <c r="K19" s="155">
        <v>1280</v>
      </c>
      <c r="L19" s="155">
        <v>1.2</v>
      </c>
      <c r="M19" s="155">
        <v>12.5</v>
      </c>
      <c r="N19" s="155">
        <v>11.68</v>
      </c>
      <c r="O19" s="155">
        <v>12.1</v>
      </c>
      <c r="P19" s="155"/>
    </row>
    <row r="20" spans="10:16">
      <c r="J20" s="155"/>
      <c r="K20" s="155">
        <v>1518</v>
      </c>
      <c r="L20" s="155">
        <v>1</v>
      </c>
      <c r="M20" s="155">
        <v>12.5</v>
      </c>
      <c r="N20" s="155">
        <v>12.1</v>
      </c>
      <c r="O20" s="155">
        <v>12.56</v>
      </c>
      <c r="P20" s="155"/>
    </row>
    <row r="21" spans="10:16">
      <c r="J21" s="155"/>
      <c r="K21" s="155">
        <v>9192</v>
      </c>
      <c r="L21" s="155">
        <v>0.16</v>
      </c>
      <c r="M21" s="155">
        <v>12.4</v>
      </c>
      <c r="N21" s="155">
        <v>25.57</v>
      </c>
      <c r="O21" s="155">
        <v>25.56</v>
      </c>
    </row>
  </sheetData>
  <mergeCells count="3">
    <mergeCell ref="J1:J2"/>
    <mergeCell ref="L1:L2"/>
    <mergeCell ref="M1:M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15" sqref="C15"/>
    </sheetView>
  </sheetViews>
  <sheetFormatPr baseColWidth="10" defaultColWidth="8.83203125" defaultRowHeight="14" x14ac:dyDescent="0"/>
  <cols>
    <col min="2" max="2" width="27.5" bestFit="1" customWidth="1"/>
    <col min="3" max="3" width="9.5" bestFit="1" customWidth="1"/>
    <col min="4" max="4" width="19.33203125" bestFit="1" customWidth="1"/>
    <col min="5" max="5" width="15" bestFit="1" customWidth="1"/>
  </cols>
  <sheetData>
    <row r="1" spans="1:6" ht="42" customHeight="1">
      <c r="A1" s="116" t="s">
        <v>0</v>
      </c>
      <c r="B1" s="117" t="s">
        <v>1</v>
      </c>
      <c r="C1" s="141" t="s">
        <v>3</v>
      </c>
      <c r="D1" s="140" t="s">
        <v>53</v>
      </c>
      <c r="E1" s="140" t="s">
        <v>63</v>
      </c>
      <c r="F1" s="141" t="s">
        <v>2</v>
      </c>
    </row>
    <row r="2" spans="1:6" ht="15">
      <c r="A2" s="90"/>
      <c r="B2" s="88"/>
      <c r="C2" s="91" t="s">
        <v>20</v>
      </c>
      <c r="D2" s="94" t="s">
        <v>18</v>
      </c>
      <c r="E2" s="94" t="s">
        <v>18</v>
      </c>
      <c r="F2" s="89"/>
    </row>
    <row r="3" spans="1:6" ht="15">
      <c r="A3" s="96">
        <v>1</v>
      </c>
      <c r="B3" s="97" t="s">
        <v>6</v>
      </c>
      <c r="C3" s="98">
        <v>100</v>
      </c>
      <c r="D3" s="110">
        <v>320</v>
      </c>
      <c r="E3" s="111">
        <v>296</v>
      </c>
      <c r="F3" s="92" t="s">
        <v>7</v>
      </c>
    </row>
    <row r="4" spans="1:6" ht="15">
      <c r="A4" s="96">
        <v>2</v>
      </c>
      <c r="B4" s="97" t="s">
        <v>23</v>
      </c>
      <c r="C4" s="98">
        <v>20</v>
      </c>
      <c r="D4" s="110">
        <v>36</v>
      </c>
      <c r="E4" s="112">
        <v>39</v>
      </c>
      <c r="F4" s="92" t="s">
        <v>8</v>
      </c>
    </row>
    <row r="5" spans="1:6" ht="15">
      <c r="A5" s="96">
        <v>3</v>
      </c>
      <c r="B5" s="97" t="s">
        <v>24</v>
      </c>
      <c r="C5" s="98">
        <v>2</v>
      </c>
      <c r="D5" s="110">
        <v>6.4</v>
      </c>
      <c r="E5" s="112">
        <v>6.4</v>
      </c>
      <c r="F5" s="92" t="s">
        <v>9</v>
      </c>
    </row>
    <row r="6" spans="1:6" ht="30">
      <c r="A6" s="96">
        <v>8</v>
      </c>
      <c r="B6" s="101" t="s">
        <v>25</v>
      </c>
      <c r="C6" s="98">
        <v>5</v>
      </c>
      <c r="D6" s="110">
        <v>19.600000000000001</v>
      </c>
      <c r="E6" s="112">
        <v>22.4</v>
      </c>
      <c r="F6" s="92" t="s">
        <v>8</v>
      </c>
    </row>
    <row r="7" spans="1:6" ht="16" thickBot="1">
      <c r="A7" s="124">
        <v>12</v>
      </c>
      <c r="B7" s="125" t="s">
        <v>51</v>
      </c>
      <c r="C7" s="127">
        <v>167</v>
      </c>
      <c r="D7" s="127">
        <v>395</v>
      </c>
      <c r="E7" s="130">
        <v>375</v>
      </c>
      <c r="F7" s="126" t="s">
        <v>52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09-18</vt:lpstr>
      <vt:lpstr>09-24</vt:lpstr>
      <vt:lpstr>10-02</vt:lpstr>
      <vt:lpstr>10-16</vt:lpstr>
      <vt:lpstr>11-13</vt:lpstr>
      <vt:lpstr>x44-D10</vt:lpstr>
      <vt:lpstr>X45</vt:lpstr>
      <vt:lpstr>Sheet3</vt:lpstr>
      <vt:lpstr>Sheet2</vt:lpstr>
      <vt:lpstr>All</vt:lpstr>
      <vt:lpstr>VPN</vt:lpstr>
      <vt:lpstr>CPS</vt:lpstr>
      <vt:lpstr>thruput </vt:lpstr>
      <vt:lpstr>capacity</vt:lpstr>
      <vt:lpstr>Sheet1</vt:lpstr>
    </vt:vector>
  </TitlesOfParts>
  <Company>Juniper Networks,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Moisson</dc:creator>
  <cp:lastModifiedBy>Lucy Lu</cp:lastModifiedBy>
  <cp:lastPrinted>2012-08-16T16:39:02Z</cp:lastPrinted>
  <dcterms:created xsi:type="dcterms:W3CDTF">2012-08-15T01:00:08Z</dcterms:created>
  <dcterms:modified xsi:type="dcterms:W3CDTF">2014-10-03T05:54:48Z</dcterms:modified>
</cp:coreProperties>
</file>